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695" tabRatio="620"/>
  </bookViews>
  <sheets>
    <sheet name="Tab.1 i graf" sheetId="4" r:id="rId1"/>
    <sheet name="Tab 2. i graf" sheetId="36" r:id="rId2"/>
    <sheet name="Tab 3. i graf" sheetId="3" r:id="rId3"/>
    <sheet name="Tab 4. i graf" sheetId="33" r:id="rId4"/>
    <sheet name="Tab 5, i graf" sheetId="34" r:id="rId5"/>
    <sheet name="Tab 6. i graf" sheetId="35" r:id="rId6"/>
    <sheet name="Metodologija" sheetId="37" r:id="rId7"/>
  </sheets>
  <definedNames>
    <definedName name="_xlnm.Print_Area" localSheetId="6">Metodologija!$A:$B</definedName>
    <definedName name="_xlnm.Print_Area" localSheetId="2">'Tab 3. i graf'!$A:$I</definedName>
    <definedName name="_xlnm.Print_Area" localSheetId="3">'Tab 4. i graf'!$A:$I</definedName>
    <definedName name="_xlnm.Print_Area" localSheetId="4">'Tab 5, i graf'!$A:$I</definedName>
    <definedName name="_xlnm.Print_Area" localSheetId="5">'Tab 6. i graf'!$A:$I</definedName>
    <definedName name="_xlnm.Print_Area" localSheetId="0">'Tab.1 i graf'!$A:$Q</definedName>
  </definedNames>
  <calcPr calcId="144525" iterate="1" iterateCount="1"/>
</workbook>
</file>

<file path=xl/calcChain.xml><?xml version="1.0" encoding="utf-8"?>
<calcChain xmlns="http://schemas.openxmlformats.org/spreadsheetml/2006/main">
  <c r="O6" i="36" l="1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5" i="36"/>
  <c r="B4" i="36"/>
  <c r="L4" i="36" l="1"/>
  <c r="I4" i="36"/>
  <c r="O4" i="36"/>
  <c r="F4" i="36"/>
  <c r="D4" i="36"/>
  <c r="C4" i="36" s="1"/>
  <c r="G4" i="36"/>
  <c r="E4" i="36"/>
  <c r="J4" i="36"/>
  <c r="H4" i="36"/>
  <c r="M4" i="36"/>
  <c r="K4" i="36"/>
  <c r="P4" i="36"/>
  <c r="N4" i="36"/>
  <c r="J8" i="4" l="1"/>
  <c r="I10" i="35" l="1"/>
  <c r="G10" i="35"/>
  <c r="E10" i="35"/>
  <c r="C10" i="35"/>
  <c r="F21" i="34" l="1"/>
  <c r="F20" i="34"/>
  <c r="F19" i="34"/>
  <c r="F18" i="34"/>
  <c r="F17" i="34"/>
  <c r="F16" i="34"/>
  <c r="F14" i="34"/>
  <c r="F15" i="34"/>
  <c r="F13" i="34"/>
  <c r="F12" i="34"/>
  <c r="F11" i="34"/>
  <c r="F10" i="34"/>
  <c r="F8" i="34"/>
  <c r="F9" i="34"/>
  <c r="F7" i="34"/>
  <c r="F6" i="34"/>
  <c r="F5" i="34"/>
  <c r="J9" i="4" l="1"/>
  <c r="L9" i="4"/>
  <c r="I9" i="35" l="1"/>
  <c r="G9" i="35"/>
  <c r="E9" i="35"/>
  <c r="C9" i="35"/>
  <c r="L8" i="4"/>
  <c r="C6" i="35" l="1"/>
  <c r="E6" i="35"/>
  <c r="C7" i="35"/>
  <c r="E7" i="35"/>
  <c r="C8" i="35"/>
  <c r="E8" i="35"/>
  <c r="G8" i="35"/>
  <c r="I8" i="35"/>
  <c r="C4" i="34"/>
  <c r="D4" i="34"/>
  <c r="G4" i="34"/>
  <c r="H4" i="34"/>
  <c r="B5" i="34"/>
  <c r="E5" i="34" s="1"/>
  <c r="I5" i="34"/>
  <c r="B6" i="34"/>
  <c r="E6" i="34" s="1"/>
  <c r="I6" i="34"/>
  <c r="B7" i="34"/>
  <c r="E7" i="34" s="1"/>
  <c r="I7" i="34"/>
  <c r="B8" i="34"/>
  <c r="E8" i="34" s="1"/>
  <c r="I8" i="34"/>
  <c r="B9" i="34"/>
  <c r="E9" i="34" s="1"/>
  <c r="I9" i="34"/>
  <c r="B10" i="34"/>
  <c r="E10" i="34" s="1"/>
  <c r="I10" i="34"/>
  <c r="B11" i="34"/>
  <c r="E11" i="34" s="1"/>
  <c r="I11" i="34"/>
  <c r="O11" i="34"/>
  <c r="B12" i="34"/>
  <c r="E12" i="34" s="1"/>
  <c r="I12" i="34"/>
  <c r="B13" i="34"/>
  <c r="E13" i="34" s="1"/>
  <c r="I13" i="34"/>
  <c r="B14" i="34"/>
  <c r="E14" i="34" s="1"/>
  <c r="I14" i="34"/>
  <c r="B15" i="34"/>
  <c r="E15" i="34" s="1"/>
  <c r="I15" i="34"/>
  <c r="B16" i="34"/>
  <c r="E16" i="34" s="1"/>
  <c r="I16" i="34"/>
  <c r="O16" i="34"/>
  <c r="N14" i="34" s="1"/>
  <c r="B17" i="34"/>
  <c r="E17" i="34" s="1"/>
  <c r="I17" i="34"/>
  <c r="B18" i="34"/>
  <c r="E18" i="34" s="1"/>
  <c r="I18" i="34"/>
  <c r="B19" i="34"/>
  <c r="E19" i="34" s="1"/>
  <c r="I19" i="34"/>
  <c r="B20" i="34"/>
  <c r="E20" i="34" s="1"/>
  <c r="I20" i="34"/>
  <c r="B21" i="34"/>
  <c r="E21" i="34" s="1"/>
  <c r="I21" i="34"/>
  <c r="B4" i="33"/>
  <c r="C4" i="33"/>
  <c r="D4" i="33"/>
  <c r="E4" i="33"/>
  <c r="H4" i="33"/>
  <c r="I4" i="33"/>
  <c r="F5" i="33"/>
  <c r="N13" i="33" s="1"/>
  <c r="G5" i="33"/>
  <c r="F6" i="33"/>
  <c r="N14" i="33" s="1"/>
  <c r="G6" i="33"/>
  <c r="F7" i="33"/>
  <c r="N15" i="33" s="1"/>
  <c r="G7" i="33"/>
  <c r="F8" i="33"/>
  <c r="N16" i="33" s="1"/>
  <c r="G8" i="33"/>
  <c r="F9" i="33"/>
  <c r="N17" i="33" s="1"/>
  <c r="G9" i="33"/>
  <c r="F10" i="33"/>
  <c r="N18" i="33" s="1"/>
  <c r="G10" i="33"/>
  <c r="F11" i="33"/>
  <c r="N19" i="33" s="1"/>
  <c r="G11" i="33"/>
  <c r="F12" i="33"/>
  <c r="N20" i="33" s="1"/>
  <c r="G12" i="33"/>
  <c r="F13" i="33"/>
  <c r="N21" i="33" s="1"/>
  <c r="G13" i="33"/>
  <c r="F14" i="33"/>
  <c r="N22" i="33" s="1"/>
  <c r="G14" i="33"/>
  <c r="F15" i="33"/>
  <c r="N23" i="33" s="1"/>
  <c r="G15" i="33"/>
  <c r="F16" i="33"/>
  <c r="G16" i="33"/>
  <c r="F17" i="33"/>
  <c r="N25" i="33" s="1"/>
  <c r="G17" i="33"/>
  <c r="F18" i="33"/>
  <c r="N26" i="33" s="1"/>
  <c r="G18" i="33"/>
  <c r="F19" i="33"/>
  <c r="N27" i="33" s="1"/>
  <c r="G19" i="33"/>
  <c r="F20" i="33"/>
  <c r="N28" i="33" s="1"/>
  <c r="G20" i="33"/>
  <c r="F21" i="33"/>
  <c r="N29" i="33" s="1"/>
  <c r="G21" i="33"/>
  <c r="N24" i="33"/>
  <c r="N10" i="34" l="1"/>
  <c r="N9" i="34"/>
  <c r="G4" i="33"/>
  <c r="N15" i="34"/>
  <c r="F4" i="34"/>
  <c r="I4" i="34" s="1"/>
  <c r="B4" i="34"/>
  <c r="E4" i="34" s="1"/>
  <c r="F4" i="33"/>
  <c r="L6" i="4"/>
  <c r="L7" i="4" l="1"/>
  <c r="L5" i="4"/>
  <c r="L4" i="4"/>
</calcChain>
</file>

<file path=xl/sharedStrings.xml><?xml version="1.0" encoding="utf-8"?>
<sst xmlns="http://schemas.openxmlformats.org/spreadsheetml/2006/main" count="325" uniqueCount="141">
  <si>
    <t>Rođeni</t>
  </si>
  <si>
    <t>Umrli</t>
  </si>
  <si>
    <t>Prirodni prirast</t>
  </si>
  <si>
    <t>Brakovi</t>
  </si>
  <si>
    <t>ukupno</t>
  </si>
  <si>
    <t>2006.</t>
  </si>
  <si>
    <t>Grad Zagreb</t>
  </si>
  <si>
    <t>2007.</t>
  </si>
  <si>
    <t>2008.</t>
  </si>
  <si>
    <t>2009.</t>
  </si>
  <si>
    <t>2010.</t>
  </si>
  <si>
    <t>2001.</t>
  </si>
  <si>
    <t>2002.</t>
  </si>
  <si>
    <t>2003.</t>
  </si>
  <si>
    <t>2004.</t>
  </si>
  <si>
    <t>2005.</t>
  </si>
  <si>
    <t>Donji grad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</si>
  <si>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</si>
  <si>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</si>
  <si>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</si>
  <si>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</si>
  <si>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</si>
  <si>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</si>
  <si>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</si>
  <si>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</si>
  <si>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</si>
  <si>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</si>
  <si>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</si>
  <si>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</si>
  <si>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</si>
  <si>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</si>
  <si>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</si>
  <si>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</si>
  <si>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živo-
rođeni</t>
  </si>
  <si>
    <t>mrtvo-
rođeni</t>
  </si>
  <si>
    <t>Živo-
rođeni izvan braka</t>
  </si>
  <si>
    <t>umrla dojen-
čad</t>
  </si>
  <si>
    <t xml:space="preserve">sklop-
ljeni </t>
  </si>
  <si>
    <t xml:space="preserve">razve-
deni </t>
  </si>
  <si>
    <t>živorođeni</t>
  </si>
  <si>
    <t>umrli</t>
  </si>
  <si>
    <t>Republika Hrvatska</t>
  </si>
  <si>
    <t>Priz-
nanje
očin-
stva</t>
  </si>
  <si>
    <t>muški</t>
  </si>
  <si>
    <t>ženski</t>
  </si>
  <si>
    <t>živorođena ženska djeca</t>
  </si>
  <si>
    <t>živorođena muška djeca</t>
  </si>
  <si>
    <t>2011.</t>
  </si>
  <si>
    <t>Živorođeni</t>
  </si>
  <si>
    <t>stope prirodnog prirasta</t>
  </si>
  <si>
    <t>lančani indeksi</t>
  </si>
  <si>
    <t>umrle muške osobe</t>
  </si>
  <si>
    <t>umrle ženske osobe</t>
  </si>
  <si>
    <t>2012.</t>
  </si>
  <si>
    <r>
      <t xml:space="preserve">%
</t>
    </r>
    <r>
      <rPr>
        <sz val="11"/>
        <rFont val="Calibri"/>
        <family val="2"/>
        <charset val="238"/>
      </rPr>
      <t>ženske djece u živo-
rođenima</t>
    </r>
  </si>
  <si>
    <r>
      <t>%</t>
    </r>
    <r>
      <rPr>
        <sz val="11"/>
        <rFont val="Calibri"/>
        <family val="2"/>
        <charset val="238"/>
      </rPr>
      <t xml:space="preserve">
umrlih žena u umrlima</t>
    </r>
  </si>
  <si>
    <t>2013.</t>
  </si>
  <si>
    <t>2014.</t>
  </si>
  <si>
    <t>Peščenica-Žitnjak</t>
  </si>
  <si>
    <t>2015.</t>
  </si>
  <si>
    <t>Stanov-
nici,
Popis
31. ožujka</t>
  </si>
  <si>
    <t>2016.</t>
  </si>
  <si>
    <t>-</t>
  </si>
  <si>
    <t>Podsused-Vrapče</t>
  </si>
  <si>
    <t>…</t>
  </si>
  <si>
    <t>1. PRIRODNO KRETANJE STANOVNIŠTVA OD 2011. DO 2016.</t>
  </si>
  <si>
    <t>Dobne skupine</t>
  </si>
  <si>
    <t>Ukupno</t>
  </si>
  <si>
    <t>muškarci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</si>
  <si>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</si>
  <si>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</si>
  <si>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</si>
  <si>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</si>
  <si>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</si>
  <si>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</si>
  <si>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</si>
  <si>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</si>
  <si>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</si>
  <si>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10 - 14</t>
  </si>
  <si>
    <t>60 - 64</t>
  </si>
  <si>
    <t>65 - 69</t>
  </si>
  <si>
    <t>70 - 74</t>
  </si>
  <si>
    <t>75 - 79</t>
  </si>
  <si>
    <t>80 - 84</t>
  </si>
  <si>
    <t>85+</t>
  </si>
  <si>
    <t xml:space="preserve">  5 -   9</t>
  </si>
  <si>
    <t xml:space="preserve">  0 -   4</t>
  </si>
  <si>
    <t>žene</t>
  </si>
  <si>
    <t>Procjena broja stanovnika sredinom godine</t>
  </si>
  <si>
    <t>prirodni
prirast</t>
  </si>
  <si>
    <t>sklop-
ljeni
brakovi</t>
  </si>
  <si>
    <t xml:space="preserve">razve-
deni
brakovi </t>
  </si>
  <si>
    <t xml:space="preserve">2. PROCJENE STANOVNIŠTVA PREMA SPOLU I DOBNIM SKUPINAMA SREDINOM GODINE </t>
  </si>
  <si>
    <t>3. STOPE PRIRODNOG KRETANJA STANOVNIŠTVA</t>
  </si>
  <si>
    <t>4. PRIRODNO KRETANJE STANOVNIŠTVA PO GRADSKIM ČETVRTIMA GRADA ZAGREBA U  2016.</t>
  </si>
  <si>
    <r>
      <t xml:space="preserve">5. ŽIVOROĐENI I UMRLI PREMA SPOLU PO GRADSKIM ČETVRTIMA GRADA ZAGREBA U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2016.</t>
    </r>
  </si>
  <si>
    <t>6. ŽIVOROĐENI I UMRLI OD 2011. DO  2016.</t>
  </si>
  <si>
    <t>Vitalni indeks (živo-
rođeni na 100 umrlih)</t>
  </si>
  <si>
    <t>Vitalni indeks (živo-
rođeni
na 100
umrlih)</t>
  </si>
  <si>
    <t>Na 1 000 stanovnika</t>
  </si>
  <si>
    <t>Izvan-
bračna djeca 
na 1 000 živo-
rođenih</t>
  </si>
  <si>
    <t>Umrla dojen-
čad
na 1 000
živo-
rođenih</t>
  </si>
  <si>
    <t>Razve-
deni
brakovi 
na 1 000
sklopljenih</t>
  </si>
  <si>
    <t xml:space="preserve">Izvor podataka </t>
  </si>
  <si>
    <t xml:space="preserve">Izvor podataka za izračun procjene broja stanovnika sredinom godine su Popis stanovništva, kućanstva i stanova u 2011.,podaci  vitalne statistike, unutarnje i vanjske migracije stanovništva. </t>
  </si>
  <si>
    <t>Podaci vitalne statistike temelje se na sustavnom prikupljanju podataka i izrade evidencije vitalnih događaja stanovništva upisanih u državnim maticama rođenih, umrlih i vjenčanih.</t>
  </si>
  <si>
    <t>Podaci o rođenim prikupljaju se na Statističkom izvještaju o rođenju (obrazac DEM-1), podaci o umrlima na Statističkom izvještaju o smrti (obrazac DEM-2), a podaci o sklopljenim brakovima na Statističkom izvještaju o sklopljenom braku (obrazac DEM-3), za svaki upis u državnu maticu rođenih, umrlih ili vjenčanih.</t>
  </si>
  <si>
    <t>Izvor podataka o razvedenim i poništenim brakovima su registri i spisi općinskih sudova nadležnih za razvod braka, a prikupljaju se na Statističkom izvještaju o razvedenom braku (obrazac RB-1).</t>
  </si>
  <si>
    <t>Obuhvat i usporedivost</t>
  </si>
  <si>
    <t>U Popisu stanovništva, kućanstva i stanova 2011. u skladu s međunarodnim statističkim standardima, za definiranje ukupnog stanovništva primijenjena je definicija uobičajenog mjesta stanovanja. Uobičajenim mjestom stanovanja smatra se ono mjesto u kojem osoba provodi većinu svoga dnevnog odmora bez obzira na kratkotrajnu odsutnost.</t>
  </si>
  <si>
    <t>Podaci vitalne statistike obuhvaćaju sve osobe koje su se rodile, umrle ili sklopile brak u određenoj kalendarskoj godini, a upisane su u državne matice, rođenih, umrlih i vjenčanih. Statističkim istraživanjem o razvedenim brakovima obuhvaćeni su svi razvedeni brakovi čija je pravomoćnost presude nastupila u kalendarskoj godini.</t>
  </si>
  <si>
    <t xml:space="preserve">Podaci vitalne statistike prikupljaju se i obrađuju u skladu s definicijom ukupnog stanovništva prema međunarodnim preporukama (UN, Eurostat, ESA i SNA). </t>
  </si>
  <si>
    <t xml:space="preserve">Prilikom usporedbe podataka vitalne statistike potrebno je voditi računa o promjeni definicije ukupnog stanovništva koja se u statističkim istraživanjima  o rođenima i umrlima primjenjuje od 1998., a o sklopljenim i razvedenim brakovima od 2000. </t>
  </si>
  <si>
    <t>Definicije i objašnjenja</t>
  </si>
  <si>
    <t>Kratice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</si>
  <si>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</si>
  <si>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</si>
  <si>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</si>
  <si>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</si>
  <si>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</si>
  <si>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</si>
  <si>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</si>
  <si>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</si>
  <si>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r>
      <t xml:space="preserve">Živorođenim </t>
    </r>
    <r>
      <rPr>
        <sz val="10"/>
        <rFont val="Calibri"/>
        <family val="2"/>
        <charset val="238"/>
      </rPr>
      <t xml:space="preserve">djetetom smatra se svako dijete koje pri rođenju diše i pokazuje druge znakove života kao što su kucanje srca, pulsiranje pupčane vrpce i nedvojbeno kretanje voljnih mišića. </t>
    </r>
  </si>
  <si>
    <r>
      <t>Mrtvorođenim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djetetom smatra se dijete rođeno odnosno izvađeno iz tijela majke bez ikakvih znakova života, tj. ako nije disalo niti pokazivalo neki drugi znak života, a nošeno je dulje od 22 tjedna trudnoće i 500 grama ili više porodne težine. Izbacivanje mrtvog ploda nošenoga manje od 22 tjedna trudnoće i 499 grama  ili manje porodne težine smatra se pobačajem (abortusom), bez obzira na to je li riječ o spontanom ili namjernom prekidu trudnoće i ne registrira se u državnim maticama niti su ti podaci iskazani u ukupnom broju mrtvorođenih.</t>
    </r>
  </si>
  <si>
    <r>
      <t>Umrli</t>
    </r>
    <r>
      <rPr>
        <sz val="10"/>
        <rFont val="Calibri"/>
        <family val="2"/>
        <charset val="238"/>
      </rPr>
      <t xml:space="preserve"> je svaka živorođena osoba kod koje je nastupio trajni prestanak svih vitalnih funkcija. </t>
    </r>
  </si>
  <si>
    <r>
      <t>Umrlom dojenčadi</t>
    </r>
    <r>
      <rPr>
        <sz val="10"/>
        <rFont val="Calibri"/>
        <family val="2"/>
        <charset val="238"/>
      </rPr>
      <t xml:space="preserve"> smatraju se djeca koja su umrla prije navršene prve godine života.</t>
    </r>
  </si>
  <si>
    <r>
      <t>Prirodni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prirast</t>
    </r>
    <r>
      <rPr>
        <sz val="10"/>
        <rFont val="Calibri"/>
        <family val="2"/>
        <charset val="238"/>
      </rPr>
      <t xml:space="preserve"> je razlika između broja živorođene djece i broja umrlih osoba.</t>
    </r>
  </si>
  <si>
    <r>
      <t>Vitalni indeks</t>
    </r>
    <r>
      <rPr>
        <sz val="10"/>
        <rFont val="Calibri"/>
        <family val="2"/>
        <charset val="238"/>
      </rPr>
      <t xml:space="preserve"> je omjer između broja živorođene djece i broja umrlih osoba, tj. broj živorođenih u odnosu na 100 umrlih osoba.</t>
    </r>
  </si>
  <si>
    <r>
      <t>Sklopljeni brak</t>
    </r>
    <r>
      <rPr>
        <sz val="10"/>
        <rFont val="Calibri"/>
        <family val="2"/>
        <charset val="238"/>
      </rPr>
      <t xml:space="preserve"> je zakonom uređena životna zajednica žene i muškarca. </t>
    </r>
  </si>
  <si>
    <r>
      <t>Razvedeni brak</t>
    </r>
    <r>
      <rPr>
        <sz val="10"/>
        <rFont val="Calibri"/>
        <family val="2"/>
        <charset val="238"/>
      </rPr>
      <t xml:space="preserve"> je pravomoćnom presudom nadležnog suda raskinuta bračna zajednica.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</si>
  <si>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Priopćenja: Prirodno kretanje stanovništva br.7.1.1 i Procjena stanovništva br.7.1.3.  </t>
    </r>
  </si>
  <si>
    <t>Podaci o unutarnjoj i vanjskoj migraciji stanovništva temelje se na podacima koje prikuplja Ministarstvo unutarnjih poslova.</t>
  </si>
  <si>
    <t xml:space="preserve"> Znakovi</t>
  </si>
  <si>
    <t>%   postotak</t>
  </si>
  <si>
    <t>…   ne raspolaže se podatkom</t>
  </si>
  <si>
    <t xml:space="preserve">     ESA            Europski sustav nacionalnih računa</t>
  </si>
  <si>
    <t xml:space="preserve">     Eurostat    Statistički ured Europske unije</t>
  </si>
  <si>
    <t xml:space="preserve">     SNA            Sustav nacionalnih računa</t>
  </si>
  <si>
    <t xml:space="preserve">     UN              Ujedinjeni narodi</t>
  </si>
  <si>
    <t xml:space="preserve">     RH              Republika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</si>
</sst>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3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9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6" fillId="0" borderId="0" xfId="0" applyFont="1" applyAlignment="1"/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9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165" fontId="6" fillId="0" borderId="0" xfId="0" applyNumberFormat="1" applyFont="1" applyAlignment="1">
      <alignment horizontal="center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center" wrapText="1"/>
    </xf>
    <xf numFmtId="3" fontId="9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11" fillId="0" borderId="0" xfId="0" applyFont="1"/>
    <xf numFmtId="3" fontId="3" fillId="0" borderId="0" xfId="0" applyNumberFormat="1" applyFont="1" applyBorder="1"/>
    <xf numFmtId="165" fontId="3" fillId="0" borderId="0" xfId="0" applyNumberFormat="1" applyFont="1" applyBorder="1" applyAlignment="1">
      <alignment horizontal="left" indent="1"/>
    </xf>
    <xf numFmtId="165" fontId="3" fillId="0" borderId="0" xfId="0" applyNumberFormat="1" applyFont="1" applyBorder="1" applyAlignment="1">
      <alignment horizontal="left" wrapText="1" indent="1"/>
    </xf>
    <xf numFmtId="0" fontId="5" fillId="0" borderId="9" xfId="0" applyFont="1" applyBorder="1"/>
    <xf numFmtId="3" fontId="2" fillId="0" borderId="0" xfId="0" applyNumberFormat="1" applyFon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7" xfId="0" applyFont="1" applyBorder="1"/>
    <xf numFmtId="3" fontId="2" fillId="0" borderId="7" xfId="0" applyNumberFormat="1" applyFont="1" applyBorder="1" applyAlignment="1"/>
    <xf numFmtId="0" fontId="5" fillId="0" borderId="0" xfId="0" applyFont="1" applyAlignment="1"/>
    <xf numFmtId="0" fontId="2" fillId="0" borderId="7" xfId="0" applyFont="1" applyBorder="1" applyAlignment="1"/>
    <xf numFmtId="3" fontId="2" fillId="0" borderId="7" xfId="0" applyNumberFormat="1" applyFont="1" applyBorder="1"/>
    <xf numFmtId="0" fontId="13" fillId="0" borderId="0" xfId="0" applyFont="1"/>
    <xf numFmtId="3" fontId="2" fillId="0" borderId="0" xfId="0" applyNumberFormat="1" applyFont="1" applyBorder="1"/>
    <xf numFmtId="0" fontId="2" fillId="0" borderId="11" xfId="0" applyFont="1" applyBorder="1"/>
    <xf numFmtId="0" fontId="5" fillId="0" borderId="8" xfId="0" applyFont="1" applyBorder="1" applyAlignment="1"/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/>
    <xf numFmtId="165" fontId="3" fillId="0" borderId="0" xfId="0" applyNumberFormat="1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/>
    <xf numFmtId="0" fontId="2" fillId="0" borderId="4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165" fontId="6" fillId="0" borderId="7" xfId="0" applyNumberFormat="1" applyFont="1" applyBorder="1" applyAlignment="1">
      <alignment horizontal="right" indent="1"/>
    </xf>
    <xf numFmtId="165" fontId="2" fillId="0" borderId="7" xfId="0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wrapText="1" indent="1"/>
    </xf>
    <xf numFmtId="0" fontId="2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1"/>
    </xf>
    <xf numFmtId="165" fontId="6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vertical="top"/>
    </xf>
    <xf numFmtId="49" fontId="14" fillId="0" borderId="0" xfId="0" applyNumberFormat="1" applyFont="1"/>
    <xf numFmtId="0" fontId="14" fillId="0" borderId="2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right" indent="1"/>
    </xf>
    <xf numFmtId="3" fontId="14" fillId="0" borderId="7" xfId="0" applyNumberFormat="1" applyFont="1" applyBorder="1" applyAlignment="1">
      <alignment horizontal="right" indent="1"/>
    </xf>
    <xf numFmtId="3" fontId="14" fillId="0" borderId="8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3" fontId="14" fillId="0" borderId="0" xfId="0" applyNumberFormat="1" applyFont="1"/>
    <xf numFmtId="3" fontId="15" fillId="0" borderId="16" xfId="0" applyNumberFormat="1" applyFont="1" applyBorder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24" xfId="0" applyNumberFormat="1" applyFont="1" applyBorder="1" applyAlignment="1">
      <alignment horizontal="right" indent="1"/>
    </xf>
    <xf numFmtId="3" fontId="15" fillId="0" borderId="21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justify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0" xfId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horizontal="left"/>
    </xf>
    <xf numFmtId="0" fontId="17" fillId="0" borderId="24" xfId="0" applyFont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000"/>
              <a:t>PRIRODNO KRETANJE STANOVNIŠTVA OD  2006. DO 2016.</a:t>
            </a:r>
          </a:p>
        </c:rich>
      </c:tx>
      <c:layout>
        <c:manualLayout>
          <c:xMode val="edge"/>
          <c:yMode val="edge"/>
          <c:x val="0.21701419429594712"/>
          <c:y val="3.5294117647058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21192798519"/>
          <c:y val="0.19607874015748031"/>
          <c:w val="0.8072930353682376"/>
          <c:h val="0.60686367145283304"/>
        </c:manualLayout>
      </c:layout>
      <c:lineChart>
        <c:grouping val="standard"/>
        <c:varyColors val="0"/>
        <c:ser>
          <c:idx val="0"/>
          <c:order val="0"/>
          <c:tx>
            <c:strRef>
              <c:f>'Tab.1 i graf'!$T$5</c:f>
              <c:strCache>
                <c:ptCount val="1"/>
                <c:pt idx="0">
                  <c:v>živorođeni</c:v>
                </c:pt>
              </c:strCache>
            </c:strRef>
          </c:tx>
          <c:spPr>
            <a:ln w="1905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'Tab.1 i graf'!$S$15:$S$25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'Tab.1 i graf'!$T$15:$T$25</c:f>
              <c:numCache>
                <c:formatCode>#,##0</c:formatCode>
                <c:ptCount val="11"/>
                <c:pt idx="0">
                  <c:v>7563</c:v>
                </c:pt>
                <c:pt idx="1">
                  <c:v>7900</c:v>
                </c:pt>
                <c:pt idx="2">
                  <c:v>8345</c:v>
                </c:pt>
                <c:pt idx="3">
                  <c:v>8792</c:v>
                </c:pt>
                <c:pt idx="4">
                  <c:v>8792</c:v>
                </c:pt>
                <c:pt idx="5">
                  <c:v>8411</c:v>
                </c:pt>
                <c:pt idx="6">
                  <c:v>8394</c:v>
                </c:pt>
                <c:pt idx="7">
                  <c:v>8254</c:v>
                </c:pt>
                <c:pt idx="8">
                  <c:v>8452</c:v>
                </c:pt>
                <c:pt idx="9">
                  <c:v>8039</c:v>
                </c:pt>
                <c:pt idx="10">
                  <c:v>8120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29-4BDC-8352-753419D45432}"/>
            </c:ext>
          </c:extLst>
        </c:ser>
        <c:ser>
          <c:idx val="1"/>
          <c:order val="1"/>
          <c:tx>
            <c:strRef>
              <c:f>'Tab.1 i graf'!$U$5</c:f>
              <c:strCache>
                <c:ptCount val="1"/>
                <c:pt idx="0">
                  <c:v>umrli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'Tab.1 i graf'!$S$15:$S$25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'Tab.1 i graf'!$U$15:$U$25</c:f>
              <c:numCache>
                <c:formatCode>#,##0</c:formatCode>
                <c:ptCount val="11"/>
                <c:pt idx="0">
                  <c:v>8214</c:v>
                </c:pt>
                <c:pt idx="1">
                  <c:v>8631</c:v>
                </c:pt>
                <c:pt idx="2">
                  <c:v>8319</c:v>
                </c:pt>
                <c:pt idx="3">
                  <c:v>8471</c:v>
                </c:pt>
                <c:pt idx="4">
                  <c:v>8465</c:v>
                </c:pt>
                <c:pt idx="5">
                  <c:v>8396</c:v>
                </c:pt>
                <c:pt idx="6">
                  <c:v>8329</c:v>
                </c:pt>
                <c:pt idx="7">
                  <c:v>8360</c:v>
                </c:pt>
                <c:pt idx="8">
                  <c:v>8359</c:v>
                </c:pt>
                <c:pt idx="9">
                  <c:v>8821</c:v>
                </c:pt>
                <c:pt idx="10">
                  <c:v>8528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29-4BDC-8352-753419D4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07328"/>
        <c:axId val="113632384"/>
      </c:lineChart>
      <c:catAx>
        <c:axId val="1135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363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632384"/>
        <c:scaling>
          <c:orientation val="minMax"/>
          <c:max val="95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osoba</a:t>
                </a:r>
              </a:p>
            </c:rich>
          </c:tx>
          <c:layout>
            <c:manualLayout>
              <c:xMode val="edge"/>
              <c:yMode val="edge"/>
              <c:x val="1.9097253311563478E-2"/>
              <c:y val="0.408824146981627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3507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463460880099017"/>
          <c:y val="0.56470680870773504"/>
          <c:w val="0.21599224010042223"/>
          <c:h val="9.50983480006175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47594050743658E-2"/>
          <c:y val="2.9020545174934475E-2"/>
          <c:w val="0.89337751531058618"/>
          <c:h val="0.88972751409197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2. i graf'!$Q$26:$Q$43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'Tab 2. i graf'!$T$26:$T$43</c:f>
              <c:numCache>
                <c:formatCode>#,##0</c:formatCode>
                <c:ptCount val="18"/>
                <c:pt idx="0">
                  <c:v>20511</c:v>
                </c:pt>
                <c:pt idx="1">
                  <c:v>20274</c:v>
                </c:pt>
                <c:pt idx="2">
                  <c:v>17295</c:v>
                </c:pt>
                <c:pt idx="3">
                  <c:v>18944</c:v>
                </c:pt>
                <c:pt idx="4">
                  <c:v>21040</c:v>
                </c:pt>
                <c:pt idx="5">
                  <c:v>26838</c:v>
                </c:pt>
                <c:pt idx="6">
                  <c:v>32844</c:v>
                </c:pt>
                <c:pt idx="7">
                  <c:v>33196</c:v>
                </c:pt>
                <c:pt idx="8">
                  <c:v>30184</c:v>
                </c:pt>
                <c:pt idx="9">
                  <c:v>28095</c:v>
                </c:pt>
                <c:pt idx="10">
                  <c:v>27813</c:v>
                </c:pt>
                <c:pt idx="11">
                  <c:v>29257</c:v>
                </c:pt>
                <c:pt idx="12">
                  <c:v>29522</c:v>
                </c:pt>
                <c:pt idx="13">
                  <c:v>26419</c:v>
                </c:pt>
                <c:pt idx="14">
                  <c:v>21076</c:v>
                </c:pt>
                <c:pt idx="15">
                  <c:v>18728</c:v>
                </c:pt>
                <c:pt idx="16">
                  <c:v>13877</c:v>
                </c:pt>
                <c:pt idx="17">
                  <c:v>11028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DC-49E3-BD9E-6150ABB6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3686784"/>
        <c:axId val="113692672"/>
      </c:barChart>
      <c:catAx>
        <c:axId val="113686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692672"/>
        <c:crosses val="autoZero"/>
        <c:auto val="1"/>
        <c:lblAlgn val="ctr"/>
        <c:lblOffset val="100"/>
        <c:noMultiLvlLbl val="0"/>
      </c:catAx>
      <c:valAx>
        <c:axId val="113692672"/>
        <c:scaling>
          <c:orientation val="minMax"/>
          <c:max val="350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3686784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47594050743658E-2"/>
          <c:y val="2.9020545174934475E-2"/>
          <c:w val="0.89337751531058618"/>
          <c:h val="0.88972751409197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 2. i graf'!$Q$26:$Q$43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'Tab 2. i graf'!$R$26:$R$43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F7-47D1-8128-2DF8B1ABA787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cat>
            <c:strRef>
              <c:f>'Tab 2. i graf'!$Q$26:$Q$43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'Tab 2. i graf'!$S$26:$S$43</c:f>
              <c:numCache>
                <c:formatCode>#,##0</c:formatCode>
                <c:ptCount val="18"/>
                <c:pt idx="0">
                  <c:v>21823</c:v>
                </c:pt>
                <c:pt idx="1">
                  <c:v>21157</c:v>
                </c:pt>
                <c:pt idx="2">
                  <c:v>18209</c:v>
                </c:pt>
                <c:pt idx="3">
                  <c:v>20095</c:v>
                </c:pt>
                <c:pt idx="4">
                  <c:v>21706</c:v>
                </c:pt>
                <c:pt idx="5">
                  <c:v>25426</c:v>
                </c:pt>
                <c:pt idx="6">
                  <c:v>30968</c:v>
                </c:pt>
                <c:pt idx="7">
                  <c:v>31839</c:v>
                </c:pt>
                <c:pt idx="8">
                  <c:v>28481</c:v>
                </c:pt>
                <c:pt idx="9">
                  <c:v>25965</c:v>
                </c:pt>
                <c:pt idx="10">
                  <c:v>24597</c:v>
                </c:pt>
                <c:pt idx="11">
                  <c:v>23614</c:v>
                </c:pt>
                <c:pt idx="12">
                  <c:v>23592</c:v>
                </c:pt>
                <c:pt idx="13">
                  <c:v>19357</c:v>
                </c:pt>
                <c:pt idx="14">
                  <c:v>13813</c:v>
                </c:pt>
                <c:pt idx="15">
                  <c:v>12370</c:v>
                </c:pt>
                <c:pt idx="16">
                  <c:v>7862</c:v>
                </c:pt>
                <c:pt idx="17">
                  <c:v>4523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F7-47D1-8128-2DF8B1AB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7216000"/>
        <c:axId val="117217536"/>
      </c:barChart>
      <c:catAx>
        <c:axId val="117216000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217536"/>
        <c:crosses val="autoZero"/>
        <c:auto val="1"/>
        <c:lblAlgn val="ctr"/>
        <c:lblOffset val="100"/>
        <c:noMultiLvlLbl val="0"/>
      </c:catAx>
      <c:valAx>
        <c:axId val="117217536"/>
        <c:scaling>
          <c:orientation val="maxMin"/>
          <c:max val="35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21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/>
            </a:pPr>
            <a:r>
              <a:rPr lang="hr-HR" sz="1000"/>
              <a:t>STOPE PRIRODNOG PRIRASTA STANOVNIŠTVA
GRAD ZAGREB I REPUBLIKA HRVATSKA OD 2006. DO 2016.</a:t>
            </a:r>
          </a:p>
        </c:rich>
      </c:tx>
      <c:layout>
        <c:manualLayout>
          <c:xMode val="edge"/>
          <c:yMode val="edge"/>
          <c:x val="0.25438645470521004"/>
          <c:y val="1.2853470437017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37584307985592E-2"/>
          <c:y val="0.19487596134672081"/>
          <c:w val="0.86279570713058584"/>
          <c:h val="0.6170784221787472"/>
        </c:manualLayout>
      </c:layout>
      <c:lineChart>
        <c:grouping val="standard"/>
        <c:varyColors val="0"/>
        <c:ser>
          <c:idx val="0"/>
          <c:order val="0"/>
          <c:tx>
            <c:strRef>
              <c:f>'Tab 3. i graf'!$L$10</c:f>
              <c:strCache>
                <c:ptCount val="1"/>
                <c:pt idx="0">
                  <c:v>Grad Zagreb</c:v>
                </c:pt>
              </c:strCache>
            </c:strRef>
          </c:tx>
          <c:spPr>
            <a:ln w="1587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'Tab 3. i graf'!$K$17:$K$27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 3. i graf'!$L$17:$L$27</c:f>
              <c:numCache>
                <c:formatCode>#,##0.0</c:formatCode>
                <c:ptCount val="11"/>
                <c:pt idx="0">
                  <c:v>-0.8</c:v>
                </c:pt>
                <c:pt idx="1">
                  <c:v>-0.9</c:v>
                </c:pt>
                <c:pt idx="2" formatCode="#,##0.00">
                  <c:v>0.03</c:v>
                </c:pt>
                <c:pt idx="3">
                  <c:v>0.4</c:v>
                </c:pt>
                <c:pt idx="4">
                  <c:v>0.4</c:v>
                </c:pt>
                <c:pt idx="5" formatCode="General">
                  <c:v>2E-3</c:v>
                </c:pt>
                <c:pt idx="6" formatCode="General">
                  <c:v>0.1</c:v>
                </c:pt>
                <c:pt idx="7" formatCode="General">
                  <c:v>-0.1</c:v>
                </c:pt>
                <c:pt idx="8" formatCode="General">
                  <c:v>0.1</c:v>
                </c:pt>
                <c:pt idx="9" formatCode="General">
                  <c:v>-0.9</c:v>
                </c:pt>
                <c:pt idx="10" formatCode="General">
                  <c:v>-0.5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92-4B82-8950-C251B3500156}"/>
            </c:ext>
          </c:extLst>
        </c:ser>
        <c:ser>
          <c:idx val="1"/>
          <c:order val="1"/>
          <c:tx>
            <c:strRef>
              <c:f>'Tab 3. i graf'!$M$10</c:f>
              <c:strCache>
                <c:ptCount val="1"/>
                <c:pt idx="0">
                  <c:v>Republika Hrvatska</c:v>
                </c:pt>
              </c:strCache>
            </c:strRef>
          </c:tx>
          <c:spPr>
            <a:ln w="12700">
              <a:solidFill>
                <a:srgbClr val="002060"/>
              </a:solidFill>
              <a:prstDash val="lgDash"/>
            </a:ln>
          </c:spPr>
          <c:marker>
            <c:symbol val="triang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 3. i graf'!$K$17:$K$27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 3. i graf'!$M$17:$M$27</c:f>
              <c:numCache>
                <c:formatCode>General</c:formatCode>
                <c:ptCount val="11"/>
                <c:pt idx="0">
                  <c:v>-2</c:v>
                </c:pt>
                <c:pt idx="1">
                  <c:v>-2.4</c:v>
                </c:pt>
                <c:pt idx="2">
                  <c:v>-1.9</c:v>
                </c:pt>
                <c:pt idx="3">
                  <c:v>-1.8</c:v>
                </c:pt>
                <c:pt idx="4">
                  <c:v>-2</c:v>
                </c:pt>
                <c:pt idx="5">
                  <c:v>-2.2999999999999998</c:v>
                </c:pt>
                <c:pt idx="6">
                  <c:v>-2.2999999999999998</c:v>
                </c:pt>
                <c:pt idx="7">
                  <c:v>-2.5</c:v>
                </c:pt>
                <c:pt idx="8">
                  <c:v>-2.7</c:v>
                </c:pt>
                <c:pt idx="9" formatCode="0.0">
                  <c:v>-4</c:v>
                </c:pt>
                <c:pt idx="10" formatCode="0.0">
                  <c:v>-3.4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92-4B82-8950-C251B350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37312"/>
        <c:axId val="120639488"/>
      </c:lineChart>
      <c:catAx>
        <c:axId val="1206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6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6394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2063731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1066448988788"/>
          <c:y val="0.46971523956994909"/>
          <c:w val="0.29832553381502286"/>
          <c:h val="8.465555299311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000"/>
              <a:t>PRIRODNI PRIRAST STANOVNIŠTVA</a:t>
            </a:r>
            <a:r>
              <a:rPr lang="hr-HR" sz="1000" baseline="0"/>
              <a:t> </a:t>
            </a:r>
            <a:r>
              <a:rPr lang="hr-HR" sz="1000"/>
              <a:t>PO GRADSKIM ČETVRTIMA GRADA ZAGREBA U 2016</a:t>
            </a:r>
            <a:r>
              <a:rPr lang="hr-HR" sz="1100"/>
              <a:t>.</a:t>
            </a:r>
          </a:p>
        </c:rich>
      </c:tx>
      <c:layout>
        <c:manualLayout>
          <c:xMode val="edge"/>
          <c:yMode val="edge"/>
          <c:x val="0.16611695186146425"/>
          <c:y val="1.25049287745330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834414384565392E-2"/>
          <c:y val="0.10882867740008612"/>
          <c:w val="0.94714496474178145"/>
          <c:h val="0.823141945500843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34252429613892E-3"/>
                  <c:y val="-3.2519226227812502E-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Novi Zagreb- istok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89-412F-984B-BCA5BC2841CF}"/>
                </c:ext>
              </c:extLst>
            </c:dLbl>
            <c:dLbl>
              <c:idx val="1"/>
              <c:layout>
                <c:manualLayout>
                  <c:x val="0"/>
                  <c:y val="-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89-412F-984B-BCA5BC2841CF}"/>
                </c:ext>
              </c:extLst>
            </c:dLbl>
            <c:dLbl>
              <c:idx val="15"/>
              <c:layout>
                <c:manualLayout>
                  <c:x val="-1.8621973929237865E-3"/>
                  <c:y val="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89-412F-984B-BCA5BC2841CF}"/>
                </c:ext>
              </c:extLst>
            </c:dLbl>
            <c:dLbl>
              <c:idx val="16"/>
              <c:layout>
                <c:manualLayout>
                  <c:x val="2.8397144124846646E-3"/>
                  <c:y val="1.6963532945585261E-3"/>
                </c:manualLayout>
              </c:layout>
              <c:tx>
                <c:rich>
                  <a:bodyPr lIns="0" tIns="0" rIns="0" bIns="0"/>
                  <a:lstStyle/>
                  <a:p>
                    <a:pPr>
                      <a:defRPr sz="900"/>
                    </a:pPr>
                    <a:r>
                      <a:rPr lang="en-US" sz="900"/>
                      <a:t>Novi Zagreb- zapad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4558597456218292"/>
                      <c:h val="4.73961110499652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089-412F-984B-BCA5BC2841C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 4. i graf'!$K$13:$K$29</c:f>
              <c:strCache>
                <c:ptCount val="17"/>
                <c:pt idx="0">
                  <c:v>Novi Zagreb - istok</c:v>
                </c:pt>
                <c:pt idx="1">
                  <c:v>Donji grad</c:v>
                </c:pt>
                <c:pt idx="2">
                  <c:v>Gornji grad - Medveščak</c:v>
                </c:pt>
                <c:pt idx="3">
                  <c:v>Maksimir</c:v>
                </c:pt>
                <c:pt idx="4">
                  <c:v>Trnje</c:v>
                </c:pt>
                <c:pt idx="5">
                  <c:v>Trešnjevka - sjever</c:v>
                </c:pt>
                <c:pt idx="6">
                  <c:v>Peščenica-Žitnjak</c:v>
                </c:pt>
                <c:pt idx="7">
                  <c:v>Brezovica</c:v>
                </c:pt>
                <c:pt idx="8">
                  <c:v>Črnomerec</c:v>
                </c:pt>
                <c:pt idx="9">
                  <c:v>Podsljeme</c:v>
                </c:pt>
                <c:pt idx="10">
                  <c:v>Trešnjevka - jug</c:v>
                </c:pt>
                <c:pt idx="11">
                  <c:v>Podsused-Vrapče</c:v>
                </c:pt>
                <c:pt idx="12">
                  <c:v>Donja Dubrava</c:v>
                </c:pt>
                <c:pt idx="13">
                  <c:v>Gornja Dubrava</c:v>
                </c:pt>
                <c:pt idx="14">
                  <c:v>Sesvete</c:v>
                </c:pt>
                <c:pt idx="15">
                  <c:v>Stenjevec</c:v>
                </c:pt>
                <c:pt idx="16">
                  <c:v>Novi Zagreb - zapad</c:v>
                </c:pt>
              </c:strCache>
            </c:strRef>
          </c:cat>
          <c:val>
            <c:numRef>
              <c:f>'Tab 4. i graf'!$L$13:$L$29</c:f>
              <c:numCache>
                <c:formatCode>#,##0</c:formatCode>
                <c:ptCount val="17"/>
                <c:pt idx="0">
                  <c:v>-263</c:v>
                </c:pt>
                <c:pt idx="1">
                  <c:v>-243</c:v>
                </c:pt>
                <c:pt idx="2">
                  <c:v>-150</c:v>
                </c:pt>
                <c:pt idx="3">
                  <c:v>-136</c:v>
                </c:pt>
                <c:pt idx="4">
                  <c:v>-99</c:v>
                </c:pt>
                <c:pt idx="5">
                  <c:v>-92</c:v>
                </c:pt>
                <c:pt idx="6">
                  <c:v>-42</c:v>
                </c:pt>
                <c:pt idx="7">
                  <c:v>-34</c:v>
                </c:pt>
                <c:pt idx="8">
                  <c:v>-22</c:v>
                </c:pt>
                <c:pt idx="9">
                  <c:v>-18</c:v>
                </c:pt>
                <c:pt idx="10">
                  <c:v>-15</c:v>
                </c:pt>
                <c:pt idx="11">
                  <c:v>-14</c:v>
                </c:pt>
                <c:pt idx="12">
                  <c:v>15</c:v>
                </c:pt>
                <c:pt idx="13">
                  <c:v>60</c:v>
                </c:pt>
                <c:pt idx="14">
                  <c:v>155</c:v>
                </c:pt>
                <c:pt idx="15">
                  <c:v>238</c:v>
                </c:pt>
                <c:pt idx="16">
                  <c:v>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49-4202-9A20-67954644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951168"/>
        <c:axId val="120952704"/>
      </c:barChart>
      <c:catAx>
        <c:axId val="1209511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952704"/>
        <c:crosses val="autoZero"/>
        <c:auto val="1"/>
        <c:lblAlgn val="ctr"/>
        <c:lblOffset val="100"/>
        <c:tickMarkSkip val="1"/>
        <c:noMultiLvlLbl val="0"/>
      </c:catAx>
      <c:valAx>
        <c:axId val="120952704"/>
        <c:scaling>
          <c:orientation val="minMax"/>
          <c:max val="350"/>
          <c:min val="-350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sr-Latn-RS"/>
          </a:p>
        </c:txPr>
        <c:crossAx val="120951168"/>
        <c:crosses val="autoZero"/>
        <c:crossBetween val="between"/>
        <c:majorUnit val="100"/>
      </c:valAx>
      <c:spPr>
        <a:noFill/>
        <a:ln w="12700">
          <a:solidFill>
            <a:schemeClr val="accent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Calibri" pitchFamily="34" charset="0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000" b="0"/>
              <a:t>ŽIVOROĐENI U 2016.</a:t>
            </a:r>
          </a:p>
          <a:p>
            <a:pPr>
              <a:defRPr sz="1100" b="0"/>
            </a:pPr>
            <a:r>
              <a:rPr lang="hr-HR" sz="1000" b="0"/>
              <a:t>PREMA SPOLU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138888888888888E-2"/>
          <c:y val="0.25980898221055704"/>
          <c:w val="0.79861111111111116"/>
          <c:h val="0.627882035578886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0"/>
            <c:bubble3D val="0"/>
            <c:explosion val="7"/>
          </c:dPt>
          <c:dLbls>
            <c:dLbl>
              <c:idx val="0"/>
              <c:layout>
                <c:manualLayout>
                  <c:x val="-1.8882603109087001E-2"/>
                  <c:y val="7.045348498104395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muška</a:t>
                    </a:r>
                  </a:p>
                  <a:p>
                    <a:r>
                      <a:rPr lang="en-US" sz="900">
                        <a:latin typeface="+mn-lt"/>
                      </a:rPr>
                      <a:t> djeca
50,6 %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8-4156-AB4E-F3EFB0B1071E}"/>
                </c:ext>
              </c:extLst>
            </c:dLbl>
            <c:dLbl>
              <c:idx val="1"/>
              <c:layout>
                <c:manualLayout>
                  <c:x val="2.4125460534212315E-2"/>
                  <c:y val="-0.14943314377369496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ženska</a:t>
                    </a:r>
                  </a:p>
                  <a:p>
                    <a:r>
                      <a:rPr lang="en-US" sz="900">
                        <a:latin typeface="+mn-lt"/>
                      </a:rPr>
                      <a:t> djeca
49,4 %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8-4156-AB4E-F3EFB0B10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 5, i graf'!$L$9:$L$10</c:f>
              <c:strCache>
                <c:ptCount val="2"/>
                <c:pt idx="0">
                  <c:v>živorođena muška djeca</c:v>
                </c:pt>
                <c:pt idx="1">
                  <c:v>živorođena ženska djeca</c:v>
                </c:pt>
              </c:strCache>
            </c:strRef>
          </c:cat>
          <c:val>
            <c:numRef>
              <c:f>'Tab 5, i graf'!$M$9:$M$10</c:f>
              <c:numCache>
                <c:formatCode>#,##0.0</c:formatCode>
                <c:ptCount val="2"/>
                <c:pt idx="0">
                  <c:v>50.6</c:v>
                </c:pt>
                <c:pt idx="1">
                  <c:v>49.4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1F8-4156-AB4E-F3EFB0B107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000" b="0"/>
              <a:t>UMRLI U 2016.</a:t>
            </a:r>
          </a:p>
          <a:p>
            <a:pPr>
              <a:defRPr/>
            </a:pPr>
            <a:r>
              <a:rPr lang="hr-HR" sz="1000" b="0"/>
              <a:t>PREMA SPOLU</a:t>
            </a:r>
          </a:p>
        </c:rich>
      </c:tx>
      <c:layout>
        <c:manualLayout>
          <c:xMode val="edge"/>
          <c:yMode val="edge"/>
          <c:x val="0.35428030303030306"/>
          <c:y val="6.008088903703908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0"/>
            <c:bubble3D val="0"/>
            <c:explosion val="6"/>
          </c:dPt>
          <c:dLbls>
            <c:dLbl>
              <c:idx val="0"/>
              <c:layout>
                <c:manualLayout>
                  <c:x val="7.1498250218723679E-3"/>
                  <c:y val="7.907954214056575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muške </a:t>
                    </a:r>
                  </a:p>
                  <a:p>
                    <a:r>
                      <a:rPr lang="en-US" sz="900">
                        <a:latin typeface="+mn-lt"/>
                      </a:rPr>
                      <a:t>osobe
47,4%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87-4C15-A02C-C7C1CF870728}"/>
                </c:ext>
              </c:extLst>
            </c:dLbl>
            <c:dLbl>
              <c:idx val="1"/>
              <c:layout>
                <c:manualLayout>
                  <c:x val="1.6288773562395609E-2"/>
                  <c:y val="-0.13596854599745037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ženske</a:t>
                    </a:r>
                  </a:p>
                  <a:p>
                    <a:r>
                      <a:rPr lang="en-US" sz="900">
                        <a:latin typeface="+mn-lt"/>
                      </a:rPr>
                      <a:t> osobe
52,6%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87-4C15-A02C-C7C1CF87072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 5, i graf'!$L$14:$L$15</c:f>
              <c:strCache>
                <c:ptCount val="2"/>
                <c:pt idx="0">
                  <c:v>umrle muške osobe</c:v>
                </c:pt>
                <c:pt idx="1">
                  <c:v>umrle ženske osobe</c:v>
                </c:pt>
              </c:strCache>
            </c:strRef>
          </c:cat>
          <c:val>
            <c:numRef>
              <c:f>'Tab 5, i graf'!$M$14:$M$15</c:f>
              <c:numCache>
                <c:formatCode>#,##0.0</c:formatCode>
                <c:ptCount val="2"/>
                <c:pt idx="0">
                  <c:v>47.4</c:v>
                </c:pt>
                <c:pt idx="1">
                  <c:v>52.6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87-4C15-A02C-C7C1CF8707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000"/>
              <a:t>ŽIVOROĐENI I UMRLI OD 2006. DO 2016.</a:t>
            </a:r>
          </a:p>
        </c:rich>
      </c:tx>
      <c:layout>
        <c:manualLayout>
          <c:xMode val="edge"/>
          <c:yMode val="edge"/>
          <c:x val="0.32598425196850395"/>
          <c:y val="3.1578947368421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15748031496062E-2"/>
          <c:y val="0.19210526315789472"/>
          <c:w val="0.87559055118110241"/>
          <c:h val="0.56052631578947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6. i graf'!$P$19</c:f>
              <c:strCache>
                <c:ptCount val="1"/>
                <c:pt idx="0">
                  <c:v>živorođeni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 6. i graf'!$O$26:$O$36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 6. i graf'!$P$26:$P$36</c:f>
              <c:numCache>
                <c:formatCode>0.0</c:formatCode>
                <c:ptCount val="11"/>
                <c:pt idx="0">
                  <c:v>99.7</c:v>
                </c:pt>
                <c:pt idx="1">
                  <c:v>104.5</c:v>
                </c:pt>
                <c:pt idx="2">
                  <c:v>105.6</c:v>
                </c:pt>
                <c:pt idx="3">
                  <c:v>105.4</c:v>
                </c:pt>
                <c:pt idx="4">
                  <c:v>100</c:v>
                </c:pt>
                <c:pt idx="5">
                  <c:v>95.7</c:v>
                </c:pt>
                <c:pt idx="6" formatCode="General">
                  <c:v>99.8</c:v>
                </c:pt>
                <c:pt idx="7">
                  <c:v>98.3</c:v>
                </c:pt>
                <c:pt idx="8" formatCode="General">
                  <c:v>102.4</c:v>
                </c:pt>
                <c:pt idx="9" formatCode="General">
                  <c:v>95.1</c:v>
                </c:pt>
                <c:pt idx="10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26-4DF3-B476-F73AB03DFB5D}"/>
            </c:ext>
          </c:extLst>
        </c:ser>
        <c:ser>
          <c:idx val="1"/>
          <c:order val="1"/>
          <c:tx>
            <c:strRef>
              <c:f>'Tab 6. i graf'!$Q$19</c:f>
              <c:strCache>
                <c:ptCount val="1"/>
                <c:pt idx="0">
                  <c:v>umrli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 6. i graf'!$O$26:$O$36</c:f>
              <c:strCache>
                <c:ptCount val="11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  <c:pt idx="4">
                  <c:v>2010.</c:v>
                </c:pt>
                <c:pt idx="5">
                  <c:v>2011.</c:v>
                </c:pt>
                <c:pt idx="6">
                  <c:v>2012.</c:v>
                </c:pt>
                <c:pt idx="7">
                  <c:v>2013.</c:v>
                </c:pt>
                <c:pt idx="8">
                  <c:v>2014.</c:v>
                </c:pt>
                <c:pt idx="9">
                  <c:v>2015.</c:v>
                </c:pt>
                <c:pt idx="10">
                  <c:v>2016.</c:v>
                </c:pt>
              </c:strCache>
            </c:strRef>
          </c:cat>
          <c:val>
            <c:numRef>
              <c:f>'Tab 6. i graf'!$Q$26:$Q$36</c:f>
              <c:numCache>
                <c:formatCode>0.0</c:formatCode>
                <c:ptCount val="11"/>
                <c:pt idx="0">
                  <c:v>97.3</c:v>
                </c:pt>
                <c:pt idx="1">
                  <c:v>105.1</c:v>
                </c:pt>
                <c:pt idx="2">
                  <c:v>96.4</c:v>
                </c:pt>
                <c:pt idx="3">
                  <c:v>101.8</c:v>
                </c:pt>
                <c:pt idx="4">
                  <c:v>99.9</c:v>
                </c:pt>
                <c:pt idx="5">
                  <c:v>99.2</c:v>
                </c:pt>
                <c:pt idx="6" formatCode="#,##0.0">
                  <c:v>99.2</c:v>
                </c:pt>
                <c:pt idx="7">
                  <c:v>100.4</c:v>
                </c:pt>
                <c:pt idx="8" formatCode="#,##0.0">
                  <c:v>100</c:v>
                </c:pt>
                <c:pt idx="9" formatCode="#,##0.0">
                  <c:v>105.5</c:v>
                </c:pt>
                <c:pt idx="10" formatCode="General">
                  <c:v>96.7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26-4DF3-B476-F73AB03DF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95520"/>
        <c:axId val="120797056"/>
      </c:barChart>
      <c:catAx>
        <c:axId val="1207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2079705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0797056"/>
        <c:scaling>
          <c:orientation val="minMax"/>
          <c:max val="11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/>
                </a:pPr>
                <a:r>
                  <a:rPr lang="hr-HR" sz="900"/>
                  <a:t>indeksi</a:t>
                </a:r>
              </a:p>
            </c:rich>
          </c:tx>
          <c:layout>
            <c:manualLayout>
              <c:xMode val="edge"/>
              <c:yMode val="edge"/>
              <c:x val="6.8241469816272965E-3"/>
              <c:y val="0.11315794383001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20795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472241154017809"/>
          <c:y val="0.88464258734452295"/>
          <c:w val="0.26929133858267718"/>
          <c:h val="6.3157894736842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13</xdr:row>
      <xdr:rowOff>95250</xdr:rowOff>
    </xdr:from>
    <xdr:to>
      <xdr:col>14</xdr:col>
      <xdr:colOff>285750</xdr:colOff>
      <xdr:row>30</xdr:row>
      <xdr:rowOff>95250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22</xdr:row>
      <xdr:rowOff>200025</xdr:rowOff>
    </xdr:from>
    <xdr:to>
      <xdr:col>13</xdr:col>
      <xdr:colOff>390525</xdr:colOff>
      <xdr:row>46</xdr:row>
      <xdr:rowOff>57150</xdr:rowOff>
    </xdr:to>
    <xdr:grpSp>
      <xdr:nvGrpSpPr>
        <xdr:cNvPr id="9" name="Group 8"/>
        <xdr:cNvGrpSpPr/>
      </xdr:nvGrpSpPr>
      <xdr:grpSpPr>
        <a:xfrm>
          <a:off x="323850" y="5743575"/>
          <a:ext cx="5819775" cy="4467225"/>
          <a:chOff x="641420" y="10267951"/>
          <a:chExt cx="6104425" cy="4508623"/>
        </a:xfrm>
      </xdr:grpSpPr>
      <xdr:graphicFrame macro="">
        <xdr:nvGraphicFramePr>
          <xdr:cNvPr id="4" name="Chart 3"/>
          <xdr:cNvGraphicFramePr/>
        </xdr:nvGraphicFramePr>
        <xdr:xfrm>
          <a:off x="3824623" y="10833150"/>
          <a:ext cx="2921222" cy="39385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/>
          <xdr:cNvGraphicFramePr>
            <a:graphicFrameLocks/>
          </xdr:cNvGraphicFramePr>
        </xdr:nvGraphicFramePr>
        <xdr:xfrm>
          <a:off x="641420" y="10837985"/>
          <a:ext cx="3207743" cy="39385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/>
          <xdr:cNvSpPr txBox="1"/>
        </xdr:nvSpPr>
        <xdr:spPr>
          <a:xfrm>
            <a:off x="2509714" y="10267951"/>
            <a:ext cx="2636190" cy="285750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rtl="0"/>
            <a:r>
              <a:rPr lang="hr-HR" sz="1000" b="0" i="0" baseline="0">
                <a:effectLst/>
                <a:latin typeface="+mn-lt"/>
                <a:ea typeface="+mn-ea"/>
                <a:cs typeface="+mn-cs"/>
              </a:rPr>
              <a:t>PROCJENA STANOVNIŠTVA SREDINOM 2016.</a:t>
            </a:r>
            <a:endParaRPr lang="hr-HR" sz="1000">
              <a:effectLst/>
            </a:endParaRPr>
          </a:p>
        </xdr:txBody>
      </xdr:sp>
    </xdr:grpSp>
    <xdr:clientData/>
  </xdr:twoCellAnchor>
  <xdr:twoCellAnchor>
    <xdr:from>
      <xdr:col>4</xdr:col>
      <xdr:colOff>285750</xdr:colOff>
      <xdr:row>24</xdr:row>
      <xdr:rowOff>66675</xdr:rowOff>
    </xdr:from>
    <xdr:to>
      <xdr:col>11</xdr:col>
      <xdr:colOff>466725</xdr:colOff>
      <xdr:row>26</xdr:row>
      <xdr:rowOff>66675</xdr:rowOff>
    </xdr:to>
    <xdr:sp macro="" textlink="">
      <xdr:nvSpPr>
        <xdr:cNvPr id="2" name="TextBox 1"/>
        <xdr:cNvSpPr txBox="1"/>
      </xdr:nvSpPr>
      <xdr:spPr>
        <a:xfrm>
          <a:off x="2228850" y="6029325"/>
          <a:ext cx="33718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900"/>
            <a:t>Muškarci          Godine                Žene</a:t>
          </a:r>
        </a:p>
        <a:p>
          <a:r>
            <a:rPr lang="hr-HR" sz="900" baseline="0"/>
            <a:t>                           starosti</a:t>
          </a:r>
          <a:endParaRPr lang="hr-HR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13</xdr:row>
      <xdr:rowOff>81915</xdr:rowOff>
    </xdr:from>
    <xdr:to>
      <xdr:col>8</xdr:col>
      <xdr:colOff>552450</xdr:colOff>
      <xdr:row>30</xdr:row>
      <xdr:rowOff>161925</xdr:rowOff>
    </xdr:to>
    <xdr:graphicFrame macro="">
      <xdr:nvGraphicFramePr>
        <xdr:cNvPr id="2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0.00312</cdr:x>
      <cdr:y>0.12134</cdr:y>
    </cdr:from>
    <cdr:to>
      <cdr:x>0.07234</cdr:x>
      <cdr:y>0.16635</cdr:y>
    </cdr:to>
    <cdr:sp macro="" textlink="">
      <cdr:nvSpPr>
        <cdr:cNvPr id="1843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" y="441960"/>
          <a:ext cx="380981" cy="163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stope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19051</xdr:rowOff>
    </xdr:from>
    <xdr:to>
      <xdr:col>9</xdr:col>
      <xdr:colOff>57149</xdr:colOff>
      <xdr:row>41</xdr:row>
      <xdr:rowOff>142875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233362</xdr:rowOff>
    </xdr:from>
    <xdr:to>
      <xdr:col>3</xdr:col>
      <xdr:colOff>380999</xdr:colOff>
      <xdr:row>36</xdr:row>
      <xdr:rowOff>170294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419101</xdr:colOff>
      <xdr:row>22</xdr:row>
      <xdr:rowOff>228600</xdr:rowOff>
    </xdr:from>
    <xdr:to>
      <xdr:col>9</xdr:col>
      <xdr:colOff>1</xdr:colOff>
      <xdr:row>37</xdr:row>
      <xdr:rowOff>38100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125730</xdr:rowOff>
    </xdr:from>
    <xdr:to>
      <xdr:col>8</xdr:col>
      <xdr:colOff>438150</xdr:colOff>
      <xdr:row>29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361950</xdr:colOff>
      <xdr:row>13</xdr:row>
      <xdr:rowOff>133349</xdr:rowOff>
    </xdr:from>
    <xdr:ext cx="1162049" cy="163956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695825" y="4171949"/>
          <a:ext cx="1162049" cy="16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prethodna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godina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=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100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tabSelected="1" workbookViewId="0">
      <selection activeCell="W4" sqref="W4"/>
    </sheetView>
  </sheetViews>
  <sheetFormatPr defaultColWidth="9.140625" defaultRowHeight="15" x14ac:dyDescent="0.25"/>
  <cols>
    <col min="1" max="1" width="7.42578125" style="4" customWidth="1"/>
    <col min="2" max="2" width="8.5703125" style="4" customWidth="1"/>
    <col min="3" max="3" width="11" style="4" customWidth="1"/>
    <col min="4" max="4" width="7.85546875" style="4" customWidth="1"/>
    <col min="5" max="5" width="6.5703125" style="4" customWidth="1"/>
    <col min="6" max="6" width="6.28515625" style="4" customWidth="1"/>
    <col min="7" max="7" width="1.5703125" style="4" customWidth="1"/>
    <col min="8" max="8" width="7.85546875" style="4" customWidth="1"/>
    <col min="9" max="9" width="6.42578125" style="4" customWidth="1"/>
    <col min="10" max="10" width="7.28515625" style="4" customWidth="1"/>
    <col min="11" max="11" width="1.140625" style="4" customWidth="1"/>
    <col min="12" max="12" width="6.42578125" style="4" customWidth="1"/>
    <col min="13" max="13" width="1.140625" style="4" customWidth="1"/>
    <col min="14" max="15" width="7.5703125" style="4" customWidth="1"/>
    <col min="16" max="16" width="6" style="4" customWidth="1"/>
    <col min="17" max="17" width="0.85546875" style="4" customWidth="1"/>
    <col min="18" max="18" width="6" style="4" customWidth="1"/>
    <col min="19" max="19" width="6" style="2" customWidth="1"/>
    <col min="20" max="20" width="7.140625" style="3" customWidth="1"/>
    <col min="21" max="21" width="6.5703125" style="3" customWidth="1"/>
    <col min="22" max="22" width="8.5703125" style="7" customWidth="1"/>
    <col min="23" max="23" width="7.5703125" style="4" customWidth="1"/>
    <col min="24" max="25" width="7" style="4" customWidth="1"/>
    <col min="26" max="26" width="6.140625" style="4" customWidth="1"/>
    <col min="27" max="27" width="7" style="4" customWidth="1"/>
    <col min="28" max="16384" width="9.140625" style="4"/>
  </cols>
  <sheetData>
    <row r="1" spans="1:27" s="120" customFormat="1" ht="27.75" customHeight="1" x14ac:dyDescent="0.2">
      <c r="A1" s="120" t="s">
        <v>65</v>
      </c>
      <c r="S1" s="121"/>
      <c r="T1" s="122"/>
      <c r="U1" s="122"/>
      <c r="V1" s="123"/>
      <c r="W1" s="124"/>
      <c r="X1" s="124"/>
      <c r="Y1" s="124"/>
    </row>
    <row r="2" spans="1:27" ht="21.75" customHeight="1" x14ac:dyDescent="0.25">
      <c r="A2" s="8"/>
      <c r="B2" s="165" t="s">
        <v>60</v>
      </c>
      <c r="C2" s="165" t="s">
        <v>88</v>
      </c>
      <c r="D2" s="173" t="s">
        <v>0</v>
      </c>
      <c r="E2" s="174"/>
      <c r="F2" s="161" t="s">
        <v>35</v>
      </c>
      <c r="G2" s="162"/>
      <c r="H2" s="173" t="s">
        <v>1</v>
      </c>
      <c r="I2" s="175"/>
      <c r="J2" s="161" t="s">
        <v>2</v>
      </c>
      <c r="K2" s="162"/>
      <c r="L2" s="167" t="s">
        <v>98</v>
      </c>
      <c r="M2" s="168"/>
      <c r="N2" s="173" t="s">
        <v>3</v>
      </c>
      <c r="O2" s="174"/>
      <c r="P2" s="161" t="s">
        <v>42</v>
      </c>
      <c r="Q2" s="171"/>
      <c r="R2" s="9"/>
      <c r="V2" s="10"/>
      <c r="W2" s="11"/>
      <c r="X2" s="10"/>
      <c r="Y2" s="10"/>
      <c r="Z2" s="10"/>
      <c r="AA2" s="10"/>
    </row>
    <row r="3" spans="1:27" s="6" customFormat="1" ht="76.5" customHeight="1" x14ac:dyDescent="0.25">
      <c r="A3" s="75"/>
      <c r="B3" s="166"/>
      <c r="C3" s="166"/>
      <c r="D3" s="12" t="s">
        <v>33</v>
      </c>
      <c r="E3" s="13" t="s">
        <v>34</v>
      </c>
      <c r="F3" s="163"/>
      <c r="G3" s="164"/>
      <c r="H3" s="12" t="s">
        <v>4</v>
      </c>
      <c r="I3" s="12" t="s">
        <v>36</v>
      </c>
      <c r="J3" s="163"/>
      <c r="K3" s="164"/>
      <c r="L3" s="169"/>
      <c r="M3" s="170"/>
      <c r="N3" s="12" t="s">
        <v>37</v>
      </c>
      <c r="O3" s="13" t="s">
        <v>38</v>
      </c>
      <c r="P3" s="163"/>
      <c r="Q3" s="172"/>
      <c r="R3" s="9"/>
      <c r="S3" s="15"/>
      <c r="T3" s="16"/>
      <c r="U3" s="16"/>
      <c r="V3" s="10"/>
      <c r="W3" s="11"/>
      <c r="X3" s="10"/>
      <c r="Y3" s="10"/>
      <c r="Z3" s="10"/>
      <c r="AA3" s="10"/>
    </row>
    <row r="4" spans="1:27" ht="30" customHeight="1" x14ac:dyDescent="0.25">
      <c r="A4" s="25" t="s">
        <v>47</v>
      </c>
      <c r="B4" s="18">
        <v>790017</v>
      </c>
      <c r="C4" s="77">
        <v>790450</v>
      </c>
      <c r="D4" s="18">
        <v>8411</v>
      </c>
      <c r="E4" s="76">
        <v>22</v>
      </c>
      <c r="F4" s="17">
        <v>1211</v>
      </c>
      <c r="G4" s="76"/>
      <c r="H4" s="18">
        <v>8396</v>
      </c>
      <c r="I4" s="19">
        <v>57</v>
      </c>
      <c r="J4" s="20">
        <v>15</v>
      </c>
      <c r="K4" s="76"/>
      <c r="L4" s="21">
        <f t="shared" ref="L4:L9" si="0">ROUND(D4/H4*100,1)</f>
        <v>100.2</v>
      </c>
      <c r="M4" s="22"/>
      <c r="N4" s="18">
        <v>3711</v>
      </c>
      <c r="O4" s="19">
        <v>1413</v>
      </c>
      <c r="P4" s="20">
        <v>1473</v>
      </c>
    </row>
    <row r="5" spans="1:27" ht="20.25" customHeight="1" x14ac:dyDescent="0.25">
      <c r="A5" s="1" t="s">
        <v>53</v>
      </c>
      <c r="B5" s="78"/>
      <c r="C5" s="18">
        <v>793057</v>
      </c>
      <c r="D5" s="18">
        <v>8394</v>
      </c>
      <c r="E5" s="1">
        <v>26</v>
      </c>
      <c r="F5" s="79">
        <v>1279</v>
      </c>
      <c r="G5" s="80"/>
      <c r="H5" s="18">
        <v>8329</v>
      </c>
      <c r="I5" s="1">
        <v>27</v>
      </c>
      <c r="J5" s="81">
        <v>65</v>
      </c>
      <c r="K5" s="80"/>
      <c r="L5" s="81">
        <f t="shared" si="0"/>
        <v>100.8</v>
      </c>
      <c r="M5" s="80"/>
      <c r="N5" s="18">
        <v>3725</v>
      </c>
      <c r="O5" s="76">
        <v>1472</v>
      </c>
      <c r="P5" s="82">
        <v>1589</v>
      </c>
      <c r="T5" s="26" t="s">
        <v>39</v>
      </c>
      <c r="U5" s="3" t="s">
        <v>40</v>
      </c>
    </row>
    <row r="6" spans="1:27" ht="20.25" customHeight="1" x14ac:dyDescent="0.25">
      <c r="A6" s="88" t="s">
        <v>56</v>
      </c>
      <c r="B6" s="85"/>
      <c r="C6" s="77">
        <v>795505</v>
      </c>
      <c r="D6" s="23">
        <v>8254</v>
      </c>
      <c r="E6" s="88">
        <v>29</v>
      </c>
      <c r="F6" s="79">
        <v>1311</v>
      </c>
      <c r="G6" s="86"/>
      <c r="H6" s="23">
        <v>8360</v>
      </c>
      <c r="I6" s="88">
        <v>28</v>
      </c>
      <c r="J6" s="81">
        <v>-106</v>
      </c>
      <c r="K6" s="86"/>
      <c r="L6" s="49">
        <f t="shared" ref="L6" si="1">ROUND(D6/H6*100,1)</f>
        <v>98.7</v>
      </c>
      <c r="M6" s="80"/>
      <c r="N6" s="18">
        <v>3594</v>
      </c>
      <c r="O6" s="19">
        <v>1282</v>
      </c>
      <c r="P6" s="84">
        <v>1643</v>
      </c>
      <c r="T6" s="26"/>
    </row>
    <row r="7" spans="1:27" ht="20.25" customHeight="1" x14ac:dyDescent="0.25">
      <c r="A7" s="1" t="s">
        <v>57</v>
      </c>
      <c r="B7" s="85"/>
      <c r="C7" s="77">
        <v>798424</v>
      </c>
      <c r="D7" s="23">
        <v>8452</v>
      </c>
      <c r="E7" s="1">
        <v>25</v>
      </c>
      <c r="F7" s="79">
        <v>1413</v>
      </c>
      <c r="G7" s="86"/>
      <c r="H7" s="23">
        <v>8359</v>
      </c>
      <c r="I7" s="1">
        <v>30</v>
      </c>
      <c r="J7" s="81">
        <v>93</v>
      </c>
      <c r="K7" s="86"/>
      <c r="L7" s="49">
        <f t="shared" si="0"/>
        <v>101.1</v>
      </c>
      <c r="M7" s="80"/>
      <c r="N7" s="18">
        <v>3647</v>
      </c>
      <c r="O7" s="19">
        <v>1680</v>
      </c>
      <c r="P7" s="84">
        <v>1624</v>
      </c>
      <c r="T7" s="26"/>
    </row>
    <row r="8" spans="1:27" ht="20.25" customHeight="1" x14ac:dyDescent="0.25">
      <c r="A8" s="92" t="s">
        <v>59</v>
      </c>
      <c r="B8" s="78"/>
      <c r="C8" s="18">
        <v>799565</v>
      </c>
      <c r="D8" s="18">
        <v>8039</v>
      </c>
      <c r="E8" s="92">
        <v>37</v>
      </c>
      <c r="F8" s="79">
        <v>1371</v>
      </c>
      <c r="G8" s="86"/>
      <c r="H8" s="23">
        <v>8821</v>
      </c>
      <c r="I8" s="92">
        <v>26</v>
      </c>
      <c r="J8" s="79">
        <f>SUM(D8-H8)</f>
        <v>-782</v>
      </c>
      <c r="K8" s="93"/>
      <c r="L8" s="81">
        <f t="shared" si="0"/>
        <v>91.1</v>
      </c>
      <c r="M8" s="80"/>
      <c r="N8" s="18">
        <v>3737</v>
      </c>
      <c r="O8" s="23">
        <v>1428</v>
      </c>
      <c r="P8" s="82">
        <v>1628</v>
      </c>
      <c r="T8" s="26"/>
    </row>
    <row r="9" spans="1:27" ht="20.25" customHeight="1" x14ac:dyDescent="0.25">
      <c r="A9" s="95" t="s">
        <v>61</v>
      </c>
      <c r="B9" s="85"/>
      <c r="C9" s="23">
        <v>802338</v>
      </c>
      <c r="D9" s="18">
        <v>8120</v>
      </c>
      <c r="E9" s="61">
        <v>38</v>
      </c>
      <c r="F9" s="96">
        <v>1455</v>
      </c>
      <c r="G9" s="93"/>
      <c r="H9" s="18">
        <v>8528</v>
      </c>
      <c r="I9" s="61">
        <v>29</v>
      </c>
      <c r="J9" s="96">
        <f>SUM(D9-H9)</f>
        <v>-408</v>
      </c>
      <c r="K9" s="93"/>
      <c r="L9" s="81">
        <f t="shared" si="0"/>
        <v>95.2</v>
      </c>
      <c r="M9" s="86"/>
      <c r="N9" s="23">
        <v>3806</v>
      </c>
      <c r="O9" s="19">
        <v>1682</v>
      </c>
      <c r="P9" s="113" t="s">
        <v>64</v>
      </c>
      <c r="T9" s="26"/>
    </row>
    <row r="10" spans="1:27" ht="27.75" customHeight="1" x14ac:dyDescent="0.25">
      <c r="A10" s="83"/>
      <c r="B10" s="27"/>
      <c r="C10" s="27"/>
      <c r="S10" s="28" t="s">
        <v>11</v>
      </c>
      <c r="T10" s="29">
        <v>7013</v>
      </c>
      <c r="U10" s="29">
        <v>8040</v>
      </c>
    </row>
    <row r="11" spans="1:27" x14ac:dyDescent="0.25">
      <c r="A11" s="27"/>
      <c r="B11" s="27"/>
      <c r="C11" s="27"/>
      <c r="S11" s="28" t="s">
        <v>12</v>
      </c>
      <c r="T11" s="29">
        <v>7019</v>
      </c>
      <c r="U11" s="29">
        <v>8161</v>
      </c>
    </row>
    <row r="12" spans="1:27" x14ac:dyDescent="0.25">
      <c r="A12" s="27"/>
      <c r="B12" s="27"/>
      <c r="C12" s="27"/>
      <c r="S12" s="28" t="s">
        <v>13</v>
      </c>
      <c r="T12" s="29">
        <v>7134</v>
      </c>
      <c r="U12" s="29">
        <v>8380</v>
      </c>
    </row>
    <row r="13" spans="1:27" x14ac:dyDescent="0.25">
      <c r="A13" s="27"/>
      <c r="B13" s="27"/>
      <c r="C13" s="27"/>
      <c r="S13" s="28" t="s">
        <v>14</v>
      </c>
      <c r="T13" s="29">
        <v>7160</v>
      </c>
      <c r="U13" s="29">
        <v>7890</v>
      </c>
    </row>
    <row r="14" spans="1:27" x14ac:dyDescent="0.25">
      <c r="A14" s="27"/>
      <c r="B14" s="27"/>
      <c r="C14" s="27"/>
      <c r="S14" s="28" t="s">
        <v>15</v>
      </c>
      <c r="T14" s="29">
        <v>7585</v>
      </c>
      <c r="U14" s="29">
        <v>8442</v>
      </c>
    </row>
    <row r="15" spans="1:27" x14ac:dyDescent="0.25">
      <c r="A15" s="30"/>
      <c r="B15" s="30"/>
      <c r="C15" s="30"/>
      <c r="S15" s="31" t="s">
        <v>5</v>
      </c>
      <c r="T15" s="29">
        <v>7563</v>
      </c>
      <c r="U15" s="29">
        <v>8214</v>
      </c>
    </row>
    <row r="16" spans="1:27" x14ac:dyDescent="0.25">
      <c r="A16" s="30"/>
      <c r="B16" s="30"/>
      <c r="C16" s="30"/>
      <c r="S16" s="31" t="s">
        <v>7</v>
      </c>
      <c r="T16" s="29">
        <v>7900</v>
      </c>
      <c r="U16" s="29">
        <v>8631</v>
      </c>
    </row>
    <row r="17" spans="1:26" x14ac:dyDescent="0.25">
      <c r="A17" s="30"/>
      <c r="B17" s="30"/>
      <c r="C17" s="30"/>
      <c r="S17" s="31" t="s">
        <v>8</v>
      </c>
      <c r="T17" s="29">
        <v>8345</v>
      </c>
      <c r="U17" s="29">
        <v>8319</v>
      </c>
    </row>
    <row r="18" spans="1:26" x14ac:dyDescent="0.25">
      <c r="A18" s="30"/>
      <c r="B18" s="30"/>
      <c r="C18" s="30"/>
      <c r="S18" s="31" t="s">
        <v>9</v>
      </c>
      <c r="T18" s="29">
        <v>8792</v>
      </c>
      <c r="U18" s="29">
        <v>8471</v>
      </c>
    </row>
    <row r="19" spans="1:26" x14ac:dyDescent="0.25">
      <c r="A19" s="30"/>
      <c r="B19" s="30"/>
      <c r="C19" s="30"/>
      <c r="S19" s="31" t="s">
        <v>10</v>
      </c>
      <c r="T19" s="29">
        <v>8792</v>
      </c>
      <c r="U19" s="29">
        <v>8465</v>
      </c>
    </row>
    <row r="20" spans="1:26" x14ac:dyDescent="0.25">
      <c r="S20" s="31" t="s">
        <v>47</v>
      </c>
      <c r="T20" s="87">
        <v>8411</v>
      </c>
      <c r="U20" s="87">
        <v>8396</v>
      </c>
    </row>
    <row r="21" spans="1:26" x14ac:dyDescent="0.25">
      <c r="S21" s="28" t="s">
        <v>53</v>
      </c>
      <c r="T21" s="87">
        <v>8394</v>
      </c>
      <c r="U21" s="87">
        <v>8329</v>
      </c>
    </row>
    <row r="22" spans="1:26" x14ac:dyDescent="0.25">
      <c r="S22" s="28" t="s">
        <v>56</v>
      </c>
      <c r="T22" s="87">
        <v>8254</v>
      </c>
      <c r="U22" s="87">
        <v>8360</v>
      </c>
    </row>
    <row r="23" spans="1:26" x14ac:dyDescent="0.25">
      <c r="S23" s="28" t="s">
        <v>57</v>
      </c>
      <c r="T23" s="29">
        <v>8452</v>
      </c>
      <c r="U23" s="29">
        <v>8359</v>
      </c>
    </row>
    <row r="24" spans="1:26" x14ac:dyDescent="0.25">
      <c r="S24" s="28" t="s">
        <v>59</v>
      </c>
      <c r="T24" s="87">
        <v>8039</v>
      </c>
      <c r="U24" s="87">
        <v>8821</v>
      </c>
      <c r="X24" s="2"/>
      <c r="Y24" s="2"/>
      <c r="Z24" s="2"/>
    </row>
    <row r="25" spans="1:26" x14ac:dyDescent="0.25">
      <c r="S25" s="28" t="s">
        <v>61</v>
      </c>
      <c r="T25" s="29">
        <v>8120</v>
      </c>
      <c r="U25" s="29">
        <v>8528</v>
      </c>
      <c r="X25" s="28"/>
      <c r="Y25" s="23"/>
      <c r="Z25" s="23"/>
    </row>
    <row r="26" spans="1:26" x14ac:dyDescent="0.25">
      <c r="S26" s="28"/>
      <c r="T26" s="32"/>
      <c r="X26" s="28"/>
      <c r="Y26" s="23"/>
      <c r="Z26" s="23"/>
    </row>
    <row r="27" spans="1:26" x14ac:dyDescent="0.25">
      <c r="S27" s="28"/>
      <c r="T27" s="32"/>
      <c r="X27" s="28"/>
      <c r="Y27" s="23"/>
      <c r="Z27" s="23"/>
    </row>
    <row r="28" spans="1:26" x14ac:dyDescent="0.25">
      <c r="S28" s="28"/>
      <c r="T28" s="32"/>
      <c r="X28" s="28"/>
      <c r="Y28" s="23"/>
      <c r="Z28" s="23"/>
    </row>
    <row r="29" spans="1:26" x14ac:dyDescent="0.25">
      <c r="S29" s="28"/>
      <c r="T29" s="32"/>
      <c r="X29" s="28"/>
      <c r="Y29" s="23"/>
      <c r="Z29" s="23"/>
    </row>
    <row r="30" spans="1:26" x14ac:dyDescent="0.25">
      <c r="S30" s="31"/>
      <c r="T30" s="32"/>
      <c r="X30" s="31"/>
      <c r="Y30" s="23"/>
      <c r="Z30" s="23"/>
    </row>
    <row r="31" spans="1:26" x14ac:dyDescent="0.25">
      <c r="S31" s="31"/>
      <c r="T31" s="32"/>
      <c r="X31" s="31"/>
      <c r="Y31" s="23"/>
      <c r="Z31" s="23"/>
    </row>
    <row r="32" spans="1:26" x14ac:dyDescent="0.25">
      <c r="S32" s="31"/>
      <c r="T32" s="32"/>
      <c r="X32" s="31"/>
      <c r="Y32" s="23"/>
      <c r="Z32" s="23"/>
    </row>
    <row r="33" spans="19:26" x14ac:dyDescent="0.25">
      <c r="S33" s="31"/>
      <c r="T33" s="32"/>
      <c r="X33" s="31"/>
      <c r="Y33" s="23"/>
      <c r="Z33" s="23"/>
    </row>
    <row r="34" spans="19:26" x14ac:dyDescent="0.25">
      <c r="S34" s="31"/>
      <c r="T34" s="32"/>
      <c r="X34" s="31"/>
      <c r="Y34" s="23"/>
      <c r="Z34" s="23"/>
    </row>
    <row r="37" spans="19:26" ht="19.5" customHeight="1" x14ac:dyDescent="0.25"/>
    <row r="39" spans="19:26" ht="16.5" customHeight="1" x14ac:dyDescent="0.25"/>
  </sheetData>
  <mergeCells count="9">
    <mergeCell ref="F2:G3"/>
    <mergeCell ref="B2:B3"/>
    <mergeCell ref="C2:C3"/>
    <mergeCell ref="L2:M3"/>
    <mergeCell ref="P2:Q3"/>
    <mergeCell ref="N2:O2"/>
    <mergeCell ref="D2:E2"/>
    <mergeCell ref="H2:I2"/>
    <mergeCell ref="J2:K3"/>
  </mergeCells>
  <phoneticPr fontId="1" type="noConversion"/>
  <printOptions horizontalCentered="1"/>
  <pageMargins left="0.74803149606299213" right="0.74803149606299213" top="3.4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zoomScaleNormal="100" workbookViewId="0">
      <selection activeCell="U10" sqref="U10"/>
    </sheetView>
  </sheetViews>
  <sheetFormatPr defaultColWidth="9.140625" defaultRowHeight="15" x14ac:dyDescent="0.25"/>
  <cols>
    <col min="1" max="1" width="10.5703125" style="129" customWidth="1"/>
    <col min="2" max="3" width="9.28515625" style="129" customWidth="1"/>
    <col min="4" max="4" width="10.7109375" style="129" hidden="1" customWidth="1"/>
    <col min="5" max="5" width="10.7109375" style="129" customWidth="1"/>
    <col min="6" max="6" width="9.28515625" style="129" customWidth="1"/>
    <col min="7" max="7" width="10.7109375" style="129" hidden="1" customWidth="1"/>
    <col min="8" max="9" width="9.28515625" style="129" customWidth="1"/>
    <col min="10" max="10" width="10.7109375" style="129" hidden="1" customWidth="1"/>
    <col min="11" max="12" width="9.28515625" style="129" customWidth="1"/>
    <col min="13" max="13" width="10.7109375" style="129" hidden="1" customWidth="1"/>
    <col min="14" max="15" width="9.28515625" style="129" customWidth="1"/>
    <col min="16" max="16" width="10.7109375" style="129" hidden="1" customWidth="1"/>
    <col min="17" max="17" width="9.140625" style="129"/>
    <col min="18" max="18" width="0" style="129" hidden="1" customWidth="1"/>
    <col min="19" max="16384" width="9.140625" style="129"/>
  </cols>
  <sheetData>
    <row r="1" spans="1:17" ht="27.75" customHeight="1" thickBot="1" x14ac:dyDescent="0.3">
      <c r="A1" s="130" t="s">
        <v>92</v>
      </c>
      <c r="Q1" s="135"/>
    </row>
    <row r="2" spans="1:17" ht="24.75" customHeight="1" x14ac:dyDescent="0.25">
      <c r="A2" s="178" t="s">
        <v>66</v>
      </c>
      <c r="B2" s="176" t="s">
        <v>53</v>
      </c>
      <c r="C2" s="176"/>
      <c r="D2" s="176"/>
      <c r="E2" s="176" t="s">
        <v>56</v>
      </c>
      <c r="F2" s="176"/>
      <c r="G2" s="176"/>
      <c r="H2" s="180" t="s">
        <v>57</v>
      </c>
      <c r="I2" s="181"/>
      <c r="J2" s="182"/>
      <c r="K2" s="180" t="s">
        <v>59</v>
      </c>
      <c r="L2" s="181"/>
      <c r="M2" s="182"/>
      <c r="N2" s="176" t="s">
        <v>61</v>
      </c>
      <c r="O2" s="177"/>
      <c r="P2" s="177"/>
      <c r="Q2" s="135"/>
    </row>
    <row r="3" spans="1:17" ht="30" customHeight="1" thickBot="1" x14ac:dyDescent="0.3">
      <c r="A3" s="179"/>
      <c r="B3" s="132" t="s">
        <v>4</v>
      </c>
      <c r="C3" s="134" t="s">
        <v>87</v>
      </c>
      <c r="D3" s="132" t="s">
        <v>68</v>
      </c>
      <c r="E3" s="132" t="s">
        <v>4</v>
      </c>
      <c r="F3" s="134" t="s">
        <v>87</v>
      </c>
      <c r="G3" s="132" t="s">
        <v>68</v>
      </c>
      <c r="H3" s="132" t="s">
        <v>4</v>
      </c>
      <c r="I3" s="134" t="s">
        <v>87</v>
      </c>
      <c r="J3" s="132" t="s">
        <v>68</v>
      </c>
      <c r="K3" s="132" t="s">
        <v>4</v>
      </c>
      <c r="L3" s="134" t="s">
        <v>87</v>
      </c>
      <c r="M3" s="132" t="s">
        <v>68</v>
      </c>
      <c r="N3" s="132" t="s">
        <v>4</v>
      </c>
      <c r="O3" s="134" t="s">
        <v>87</v>
      </c>
      <c r="P3" s="134" t="s">
        <v>68</v>
      </c>
      <c r="Q3" s="135"/>
    </row>
    <row r="4" spans="1:17" ht="30" customHeight="1" x14ac:dyDescent="0.25">
      <c r="A4" s="149" t="s">
        <v>67</v>
      </c>
      <c r="B4" s="143">
        <f>SUM(B5:B22)</f>
        <v>793057</v>
      </c>
      <c r="C4" s="144">
        <f>MIN(B4-D4)</f>
        <v>422324</v>
      </c>
      <c r="D4" s="145">
        <f t="shared" ref="D4:P4" si="0">SUM(D5:D22)</f>
        <v>370733</v>
      </c>
      <c r="E4" s="143">
        <f t="shared" si="0"/>
        <v>795505</v>
      </c>
      <c r="F4" s="145">
        <f t="shared" si="0"/>
        <v>423560</v>
      </c>
      <c r="G4" s="145">
        <f t="shared" si="0"/>
        <v>371945</v>
      </c>
      <c r="H4" s="143">
        <f t="shared" si="0"/>
        <v>798424</v>
      </c>
      <c r="I4" s="146">
        <f t="shared" si="0"/>
        <v>425071</v>
      </c>
      <c r="J4" s="146">
        <f t="shared" si="0"/>
        <v>373353</v>
      </c>
      <c r="K4" s="143">
        <f t="shared" si="0"/>
        <v>799565</v>
      </c>
      <c r="L4" s="146">
        <f t="shared" si="0"/>
        <v>425561</v>
      </c>
      <c r="M4" s="146">
        <f t="shared" si="0"/>
        <v>374004</v>
      </c>
      <c r="N4" s="143">
        <f t="shared" si="0"/>
        <v>802338</v>
      </c>
      <c r="O4" s="145">
        <f t="shared" si="0"/>
        <v>426941</v>
      </c>
      <c r="P4" s="137">
        <f t="shared" si="0"/>
        <v>375397</v>
      </c>
      <c r="Q4" s="135"/>
    </row>
    <row r="5" spans="1:17" ht="18" customHeight="1" x14ac:dyDescent="0.25">
      <c r="A5" s="131" t="s">
        <v>86</v>
      </c>
      <c r="B5" s="139">
        <v>42721</v>
      </c>
      <c r="C5" s="138">
        <f>MIN(B5-D5)</f>
        <v>20864</v>
      </c>
      <c r="D5" s="138">
        <v>21857</v>
      </c>
      <c r="E5" s="139">
        <v>43039</v>
      </c>
      <c r="F5" s="138">
        <f>MIN(E5-G5)</f>
        <v>20889</v>
      </c>
      <c r="G5" s="138">
        <v>22150</v>
      </c>
      <c r="H5" s="139">
        <v>43399</v>
      </c>
      <c r="I5" s="140">
        <f>MIN(H5-J5)</f>
        <v>20973</v>
      </c>
      <c r="J5" s="141">
        <v>22426</v>
      </c>
      <c r="K5" s="139">
        <v>42949</v>
      </c>
      <c r="L5" s="140">
        <f>MIN(K5-M5)</f>
        <v>20736</v>
      </c>
      <c r="M5" s="140">
        <v>22213</v>
      </c>
      <c r="N5" s="141">
        <v>42334</v>
      </c>
      <c r="O5" s="138">
        <f>MIN(N5-P5)</f>
        <v>20511</v>
      </c>
      <c r="P5" s="133">
        <v>21823</v>
      </c>
    </row>
    <row r="6" spans="1:17" ht="18" customHeight="1" x14ac:dyDescent="0.25">
      <c r="A6" s="131" t="s">
        <v>85</v>
      </c>
      <c r="B6" s="139">
        <v>36286</v>
      </c>
      <c r="C6" s="138">
        <f t="shared" ref="C6:C22" si="1">MIN(B6-D6)</f>
        <v>17653</v>
      </c>
      <c r="D6" s="138">
        <v>18633</v>
      </c>
      <c r="E6" s="139">
        <v>37681</v>
      </c>
      <c r="F6" s="138">
        <f t="shared" ref="F6:F22" si="2">MIN(E6-G6)</f>
        <v>18360</v>
      </c>
      <c r="G6" s="138">
        <v>19321</v>
      </c>
      <c r="H6" s="139">
        <v>38921</v>
      </c>
      <c r="I6" s="140">
        <f t="shared" ref="I6:I22" si="3">MIN(H6-J6)</f>
        <v>19118</v>
      </c>
      <c r="J6" s="141">
        <v>19803</v>
      </c>
      <c r="K6" s="139">
        <v>40124</v>
      </c>
      <c r="L6" s="140">
        <f t="shared" ref="L6:L22" si="4">MIN(K6-M6)</f>
        <v>19681</v>
      </c>
      <c r="M6" s="140">
        <v>20443</v>
      </c>
      <c r="N6" s="141">
        <v>41431</v>
      </c>
      <c r="O6" s="138">
        <f t="shared" ref="O6:O22" si="5">MIN(N6-P6)</f>
        <v>20274</v>
      </c>
      <c r="P6" s="133">
        <v>21157</v>
      </c>
    </row>
    <row r="7" spans="1:17" ht="18" customHeight="1" x14ac:dyDescent="0.25">
      <c r="A7" s="131" t="s">
        <v>78</v>
      </c>
      <c r="B7" s="139">
        <v>37211</v>
      </c>
      <c r="C7" s="138">
        <f t="shared" si="1"/>
        <v>18028</v>
      </c>
      <c r="D7" s="138">
        <v>19183</v>
      </c>
      <c r="E7" s="139">
        <v>35873</v>
      </c>
      <c r="F7" s="138">
        <f t="shared" si="2"/>
        <v>17385</v>
      </c>
      <c r="G7" s="138">
        <v>18488</v>
      </c>
      <c r="H7" s="139">
        <v>35340</v>
      </c>
      <c r="I7" s="140">
        <f t="shared" si="3"/>
        <v>17085</v>
      </c>
      <c r="J7" s="141">
        <v>18255</v>
      </c>
      <c r="K7" s="139">
        <v>35241</v>
      </c>
      <c r="L7" s="140">
        <f t="shared" si="4"/>
        <v>17064</v>
      </c>
      <c r="M7" s="140">
        <v>18177</v>
      </c>
      <c r="N7" s="141">
        <v>35504</v>
      </c>
      <c r="O7" s="138">
        <f t="shared" si="5"/>
        <v>17295</v>
      </c>
      <c r="P7" s="133">
        <v>18209</v>
      </c>
    </row>
    <row r="8" spans="1:17" ht="18" customHeight="1" x14ac:dyDescent="0.25">
      <c r="A8" s="131" t="s">
        <v>69</v>
      </c>
      <c r="B8" s="139">
        <v>41063</v>
      </c>
      <c r="C8" s="138">
        <f t="shared" si="1"/>
        <v>20022</v>
      </c>
      <c r="D8" s="138">
        <v>21041</v>
      </c>
      <c r="E8" s="139">
        <v>41131</v>
      </c>
      <c r="F8" s="138">
        <f t="shared" si="2"/>
        <v>20008</v>
      </c>
      <c r="G8" s="138">
        <v>21123</v>
      </c>
      <c r="H8" s="139">
        <v>40903</v>
      </c>
      <c r="I8" s="140">
        <f t="shared" si="3"/>
        <v>19840</v>
      </c>
      <c r="J8" s="141">
        <v>21063</v>
      </c>
      <c r="K8" s="139">
        <v>40381</v>
      </c>
      <c r="L8" s="140">
        <f t="shared" si="4"/>
        <v>19643</v>
      </c>
      <c r="M8" s="140">
        <v>20738</v>
      </c>
      <c r="N8" s="141">
        <v>39039</v>
      </c>
      <c r="O8" s="138">
        <f t="shared" si="5"/>
        <v>18944</v>
      </c>
      <c r="P8" s="133">
        <v>20095</v>
      </c>
    </row>
    <row r="9" spans="1:17" ht="18" customHeight="1" x14ac:dyDescent="0.25">
      <c r="A9" s="131" t="s">
        <v>70</v>
      </c>
      <c r="B9" s="139">
        <v>45644</v>
      </c>
      <c r="C9" s="138">
        <f t="shared" si="1"/>
        <v>22881</v>
      </c>
      <c r="D9" s="138">
        <v>22763</v>
      </c>
      <c r="E9" s="139">
        <v>44688</v>
      </c>
      <c r="F9" s="138">
        <f t="shared" si="2"/>
        <v>22353</v>
      </c>
      <c r="G9" s="138">
        <v>22335</v>
      </c>
      <c r="H9" s="139">
        <v>43529</v>
      </c>
      <c r="I9" s="140">
        <f t="shared" si="3"/>
        <v>21618</v>
      </c>
      <c r="J9" s="141">
        <v>21911</v>
      </c>
      <c r="K9" s="139">
        <v>43116</v>
      </c>
      <c r="L9" s="140">
        <f t="shared" si="4"/>
        <v>21316</v>
      </c>
      <c r="M9" s="140">
        <v>21800</v>
      </c>
      <c r="N9" s="141">
        <v>42746</v>
      </c>
      <c r="O9" s="138">
        <f t="shared" si="5"/>
        <v>21040</v>
      </c>
      <c r="P9" s="133">
        <v>21706</v>
      </c>
    </row>
    <row r="10" spans="1:17" ht="18" customHeight="1" x14ac:dyDescent="0.25">
      <c r="A10" s="131" t="s">
        <v>71</v>
      </c>
      <c r="B10" s="139">
        <v>56525</v>
      </c>
      <c r="C10" s="138">
        <f t="shared" si="1"/>
        <v>28768</v>
      </c>
      <c r="D10" s="138">
        <v>27757</v>
      </c>
      <c r="E10" s="139">
        <v>55424</v>
      </c>
      <c r="F10" s="138">
        <f t="shared" si="2"/>
        <v>28358</v>
      </c>
      <c r="G10" s="138">
        <v>27066</v>
      </c>
      <c r="H10" s="139">
        <v>53992</v>
      </c>
      <c r="I10" s="140">
        <f t="shared" si="3"/>
        <v>27848</v>
      </c>
      <c r="J10" s="141">
        <v>26144</v>
      </c>
      <c r="K10" s="139">
        <v>52478</v>
      </c>
      <c r="L10" s="140">
        <f t="shared" si="4"/>
        <v>27100</v>
      </c>
      <c r="M10" s="140">
        <v>25378</v>
      </c>
      <c r="N10" s="141">
        <v>52264</v>
      </c>
      <c r="O10" s="138">
        <f t="shared" si="5"/>
        <v>26838</v>
      </c>
      <c r="P10" s="133">
        <v>25426</v>
      </c>
    </row>
    <row r="11" spans="1:17" ht="18" customHeight="1" x14ac:dyDescent="0.25">
      <c r="A11" s="131" t="s">
        <v>72</v>
      </c>
      <c r="B11" s="139">
        <v>64134</v>
      </c>
      <c r="C11" s="138">
        <f t="shared" si="1"/>
        <v>32751</v>
      </c>
      <c r="D11" s="138">
        <v>31383</v>
      </c>
      <c r="E11" s="139">
        <v>64641</v>
      </c>
      <c r="F11" s="138">
        <f t="shared" si="2"/>
        <v>32980</v>
      </c>
      <c r="G11" s="138">
        <v>31661</v>
      </c>
      <c r="H11" s="139">
        <v>65029</v>
      </c>
      <c r="I11" s="140">
        <f t="shared" si="3"/>
        <v>33166</v>
      </c>
      <c r="J11" s="141">
        <v>31863</v>
      </c>
      <c r="K11" s="139">
        <v>64703</v>
      </c>
      <c r="L11" s="140">
        <f t="shared" si="4"/>
        <v>33124</v>
      </c>
      <c r="M11" s="140">
        <v>31579</v>
      </c>
      <c r="N11" s="141">
        <v>63812</v>
      </c>
      <c r="O11" s="138">
        <f t="shared" si="5"/>
        <v>32844</v>
      </c>
      <c r="P11" s="133">
        <v>30968</v>
      </c>
    </row>
    <row r="12" spans="1:17" ht="18" customHeight="1" x14ac:dyDescent="0.25">
      <c r="A12" s="131" t="s">
        <v>73</v>
      </c>
      <c r="B12" s="139">
        <v>59065</v>
      </c>
      <c r="C12" s="138">
        <f t="shared" si="1"/>
        <v>30379</v>
      </c>
      <c r="D12" s="138">
        <v>28686</v>
      </c>
      <c r="E12" s="139">
        <v>60018</v>
      </c>
      <c r="F12" s="138">
        <f t="shared" si="2"/>
        <v>30693</v>
      </c>
      <c r="G12" s="138">
        <v>29325</v>
      </c>
      <c r="H12" s="139">
        <v>61661</v>
      </c>
      <c r="I12" s="140">
        <f t="shared" si="3"/>
        <v>31563</v>
      </c>
      <c r="J12" s="141">
        <v>30098</v>
      </c>
      <c r="K12" s="139">
        <v>63370</v>
      </c>
      <c r="L12" s="140">
        <f t="shared" si="4"/>
        <v>32294</v>
      </c>
      <c r="M12" s="140">
        <v>31076</v>
      </c>
      <c r="N12" s="141">
        <v>65035</v>
      </c>
      <c r="O12" s="138">
        <f t="shared" si="5"/>
        <v>33196</v>
      </c>
      <c r="P12" s="133">
        <v>31839</v>
      </c>
    </row>
    <row r="13" spans="1:17" ht="18" customHeight="1" x14ac:dyDescent="0.25">
      <c r="A13" s="131" t="s">
        <v>74</v>
      </c>
      <c r="B13" s="139">
        <v>55172</v>
      </c>
      <c r="C13" s="138">
        <f t="shared" si="1"/>
        <v>28494</v>
      </c>
      <c r="D13" s="138">
        <v>26678</v>
      </c>
      <c r="E13" s="139">
        <v>56007</v>
      </c>
      <c r="F13" s="138">
        <f t="shared" si="2"/>
        <v>28985</v>
      </c>
      <c r="G13" s="138">
        <v>27022</v>
      </c>
      <c r="H13" s="139">
        <v>56862</v>
      </c>
      <c r="I13" s="140">
        <f t="shared" si="3"/>
        <v>29243</v>
      </c>
      <c r="J13" s="141">
        <v>27619</v>
      </c>
      <c r="K13" s="139">
        <v>57743</v>
      </c>
      <c r="L13" s="140">
        <f t="shared" si="4"/>
        <v>29712</v>
      </c>
      <c r="M13" s="140">
        <v>28031</v>
      </c>
      <c r="N13" s="141">
        <v>58665</v>
      </c>
      <c r="O13" s="138">
        <f t="shared" si="5"/>
        <v>30184</v>
      </c>
      <c r="P13" s="133">
        <v>28481</v>
      </c>
    </row>
    <row r="14" spans="1:17" ht="18" customHeight="1" x14ac:dyDescent="0.25">
      <c r="A14" s="131" t="s">
        <v>75</v>
      </c>
      <c r="B14" s="139">
        <v>53964</v>
      </c>
      <c r="C14" s="138">
        <f t="shared" si="1"/>
        <v>28225</v>
      </c>
      <c r="D14" s="138">
        <v>25739</v>
      </c>
      <c r="E14" s="139">
        <v>54251</v>
      </c>
      <c r="F14" s="138">
        <f t="shared" si="2"/>
        <v>28314</v>
      </c>
      <c r="G14" s="138">
        <v>25937</v>
      </c>
      <c r="H14" s="139">
        <v>54612</v>
      </c>
      <c r="I14" s="140">
        <f t="shared" si="3"/>
        <v>28509</v>
      </c>
      <c r="J14" s="141">
        <v>26103</v>
      </c>
      <c r="K14" s="139">
        <v>54431</v>
      </c>
      <c r="L14" s="140">
        <f t="shared" si="4"/>
        <v>28360</v>
      </c>
      <c r="M14" s="140">
        <v>26071</v>
      </c>
      <c r="N14" s="141">
        <v>54060</v>
      </c>
      <c r="O14" s="138">
        <f t="shared" si="5"/>
        <v>28095</v>
      </c>
      <c r="P14" s="133">
        <v>25965</v>
      </c>
    </row>
    <row r="15" spans="1:17" ht="18" customHeight="1" x14ac:dyDescent="0.25">
      <c r="A15" s="131" t="s">
        <v>76</v>
      </c>
      <c r="B15" s="139">
        <v>54217</v>
      </c>
      <c r="C15" s="138">
        <f t="shared" si="1"/>
        <v>29653</v>
      </c>
      <c r="D15" s="138">
        <v>24564</v>
      </c>
      <c r="E15" s="139">
        <v>53647</v>
      </c>
      <c r="F15" s="138">
        <f t="shared" si="2"/>
        <v>29136</v>
      </c>
      <c r="G15" s="138">
        <v>24511</v>
      </c>
      <c r="H15" s="139">
        <v>52704</v>
      </c>
      <c r="I15" s="140">
        <f t="shared" si="3"/>
        <v>28387</v>
      </c>
      <c r="J15" s="141">
        <v>24317</v>
      </c>
      <c r="K15" s="139">
        <v>52098</v>
      </c>
      <c r="L15" s="140">
        <f t="shared" si="4"/>
        <v>27882</v>
      </c>
      <c r="M15" s="140">
        <v>24216</v>
      </c>
      <c r="N15" s="141">
        <v>52410</v>
      </c>
      <c r="O15" s="138">
        <f t="shared" si="5"/>
        <v>27813</v>
      </c>
      <c r="P15" s="133">
        <v>24597</v>
      </c>
    </row>
    <row r="16" spans="1:17" ht="18" customHeight="1" x14ac:dyDescent="0.25">
      <c r="A16" s="131" t="s">
        <v>77</v>
      </c>
      <c r="B16" s="139">
        <v>56819</v>
      </c>
      <c r="C16" s="138">
        <f t="shared" si="1"/>
        <v>30971</v>
      </c>
      <c r="D16" s="138">
        <v>25848</v>
      </c>
      <c r="E16" s="139">
        <v>55534</v>
      </c>
      <c r="F16" s="138">
        <f t="shared" si="2"/>
        <v>30487</v>
      </c>
      <c r="G16" s="138">
        <v>25047</v>
      </c>
      <c r="H16" s="139">
        <v>55299</v>
      </c>
      <c r="I16" s="140">
        <f t="shared" si="3"/>
        <v>30470</v>
      </c>
      <c r="J16" s="141">
        <v>24829</v>
      </c>
      <c r="K16" s="139">
        <v>54001</v>
      </c>
      <c r="L16" s="140">
        <f t="shared" si="4"/>
        <v>29862</v>
      </c>
      <c r="M16" s="140">
        <v>24139</v>
      </c>
      <c r="N16" s="141">
        <v>52871</v>
      </c>
      <c r="O16" s="138">
        <f t="shared" si="5"/>
        <v>29257</v>
      </c>
      <c r="P16" s="133">
        <v>23614</v>
      </c>
    </row>
    <row r="17" spans="1:22" ht="18" customHeight="1" x14ac:dyDescent="0.25">
      <c r="A17" s="131" t="s">
        <v>79</v>
      </c>
      <c r="B17" s="139">
        <v>50556</v>
      </c>
      <c r="C17" s="138">
        <f t="shared" si="1"/>
        <v>28211</v>
      </c>
      <c r="D17" s="138">
        <v>22345</v>
      </c>
      <c r="E17" s="139">
        <v>51945</v>
      </c>
      <c r="F17" s="138">
        <f t="shared" si="2"/>
        <v>28875</v>
      </c>
      <c r="G17" s="138">
        <v>23070</v>
      </c>
      <c r="H17" s="139">
        <v>52116</v>
      </c>
      <c r="I17" s="140">
        <f t="shared" si="3"/>
        <v>28881</v>
      </c>
      <c r="J17" s="141">
        <v>23235</v>
      </c>
      <c r="K17" s="139">
        <v>52713</v>
      </c>
      <c r="L17" s="140">
        <f t="shared" si="4"/>
        <v>29239</v>
      </c>
      <c r="M17" s="140">
        <v>23474</v>
      </c>
      <c r="N17" s="141">
        <v>53114</v>
      </c>
      <c r="O17" s="138">
        <f t="shared" si="5"/>
        <v>29522</v>
      </c>
      <c r="P17" s="133">
        <v>23592</v>
      </c>
    </row>
    <row r="18" spans="1:22" ht="18" customHeight="1" x14ac:dyDescent="0.25">
      <c r="A18" s="131" t="s">
        <v>80</v>
      </c>
      <c r="B18" s="139">
        <v>39650</v>
      </c>
      <c r="C18" s="138">
        <f t="shared" si="1"/>
        <v>23154</v>
      </c>
      <c r="D18" s="138">
        <v>16496</v>
      </c>
      <c r="E18" s="139">
        <v>39524</v>
      </c>
      <c r="F18" s="138">
        <f t="shared" si="2"/>
        <v>23150</v>
      </c>
      <c r="G18" s="138">
        <v>16374</v>
      </c>
      <c r="H18" s="139">
        <v>40624</v>
      </c>
      <c r="I18" s="140">
        <f t="shared" si="3"/>
        <v>23795</v>
      </c>
      <c r="J18" s="141">
        <v>16829</v>
      </c>
      <c r="K18" s="139">
        <v>43097</v>
      </c>
      <c r="L18" s="140">
        <f t="shared" si="4"/>
        <v>25051</v>
      </c>
      <c r="M18" s="140">
        <v>18046</v>
      </c>
      <c r="N18" s="141">
        <v>45776</v>
      </c>
      <c r="O18" s="138">
        <f t="shared" si="5"/>
        <v>26419</v>
      </c>
      <c r="P18" s="133">
        <v>19357</v>
      </c>
    </row>
    <row r="19" spans="1:22" ht="18" customHeight="1" x14ac:dyDescent="0.25">
      <c r="A19" s="131" t="s">
        <v>81</v>
      </c>
      <c r="B19" s="139">
        <v>37219</v>
      </c>
      <c r="C19" s="138">
        <f t="shared" si="1"/>
        <v>21564</v>
      </c>
      <c r="D19" s="138">
        <v>15655</v>
      </c>
      <c r="E19" s="139">
        <v>37508</v>
      </c>
      <c r="F19" s="138">
        <f t="shared" si="2"/>
        <v>21925</v>
      </c>
      <c r="G19" s="138">
        <v>15583</v>
      </c>
      <c r="H19" s="139">
        <v>37341</v>
      </c>
      <c r="I19" s="140">
        <f t="shared" si="3"/>
        <v>22105</v>
      </c>
      <c r="J19" s="141">
        <v>15236</v>
      </c>
      <c r="K19" s="139">
        <v>35978</v>
      </c>
      <c r="L19" s="140">
        <f t="shared" si="4"/>
        <v>21492</v>
      </c>
      <c r="M19" s="140">
        <v>14486</v>
      </c>
      <c r="N19" s="141">
        <v>34889</v>
      </c>
      <c r="O19" s="138">
        <f t="shared" si="5"/>
        <v>21076</v>
      </c>
      <c r="P19" s="133">
        <v>13813</v>
      </c>
    </row>
    <row r="20" spans="1:22" ht="18" customHeight="1" x14ac:dyDescent="0.25">
      <c r="A20" s="131" t="s">
        <v>82</v>
      </c>
      <c r="B20" s="139">
        <v>30075</v>
      </c>
      <c r="C20" s="138">
        <f t="shared" si="1"/>
        <v>18186</v>
      </c>
      <c r="D20" s="138">
        <v>11889</v>
      </c>
      <c r="E20" s="139">
        <v>30708</v>
      </c>
      <c r="F20" s="138">
        <f t="shared" si="2"/>
        <v>18440</v>
      </c>
      <c r="G20" s="138">
        <v>12268</v>
      </c>
      <c r="H20" s="139">
        <v>30858</v>
      </c>
      <c r="I20" s="140">
        <f t="shared" si="3"/>
        <v>18498</v>
      </c>
      <c r="J20" s="141">
        <v>12360</v>
      </c>
      <c r="K20" s="139">
        <v>31058</v>
      </c>
      <c r="L20" s="140">
        <f t="shared" si="4"/>
        <v>18688</v>
      </c>
      <c r="M20" s="140">
        <v>12370</v>
      </c>
      <c r="N20" s="141">
        <v>31098</v>
      </c>
      <c r="O20" s="138">
        <f t="shared" si="5"/>
        <v>18728</v>
      </c>
      <c r="P20" s="133">
        <v>12370</v>
      </c>
    </row>
    <row r="21" spans="1:22" ht="18" customHeight="1" x14ac:dyDescent="0.25">
      <c r="A21" s="131" t="s">
        <v>83</v>
      </c>
      <c r="B21" s="139">
        <v>19805</v>
      </c>
      <c r="C21" s="138">
        <f t="shared" si="1"/>
        <v>13137</v>
      </c>
      <c r="D21" s="138">
        <v>6668</v>
      </c>
      <c r="E21" s="139">
        <v>20319</v>
      </c>
      <c r="F21" s="138">
        <f t="shared" si="2"/>
        <v>13432</v>
      </c>
      <c r="G21" s="138">
        <v>6887</v>
      </c>
      <c r="H21" s="139">
        <v>21104</v>
      </c>
      <c r="I21" s="140">
        <f t="shared" si="3"/>
        <v>13829</v>
      </c>
      <c r="J21" s="141">
        <v>7275</v>
      </c>
      <c r="K21" s="139">
        <v>21344</v>
      </c>
      <c r="L21" s="140">
        <f t="shared" si="4"/>
        <v>13841</v>
      </c>
      <c r="M21" s="140">
        <v>7503</v>
      </c>
      <c r="N21" s="141">
        <v>21739</v>
      </c>
      <c r="O21" s="138">
        <f t="shared" si="5"/>
        <v>13877</v>
      </c>
      <c r="P21" s="133">
        <v>7862</v>
      </c>
    </row>
    <row r="22" spans="1:22" ht="18" customHeight="1" x14ac:dyDescent="0.25">
      <c r="A22" s="131" t="s">
        <v>84</v>
      </c>
      <c r="B22" s="139">
        <v>12931</v>
      </c>
      <c r="C22" s="138">
        <f t="shared" si="1"/>
        <v>9383</v>
      </c>
      <c r="D22" s="138">
        <v>3548</v>
      </c>
      <c r="E22" s="139">
        <v>13567</v>
      </c>
      <c r="F22" s="138">
        <f t="shared" si="2"/>
        <v>9790</v>
      </c>
      <c r="G22" s="138">
        <v>3777</v>
      </c>
      <c r="H22" s="139">
        <v>14130</v>
      </c>
      <c r="I22" s="140">
        <f t="shared" si="3"/>
        <v>10143</v>
      </c>
      <c r="J22" s="141">
        <v>3987</v>
      </c>
      <c r="K22" s="139">
        <v>14740</v>
      </c>
      <c r="L22" s="140">
        <f t="shared" si="4"/>
        <v>10476</v>
      </c>
      <c r="M22" s="140">
        <v>4264</v>
      </c>
      <c r="N22" s="141">
        <v>15551</v>
      </c>
      <c r="O22" s="138">
        <f t="shared" si="5"/>
        <v>11028</v>
      </c>
      <c r="P22" s="133">
        <v>4523</v>
      </c>
    </row>
    <row r="23" spans="1:22" ht="18" customHeight="1" x14ac:dyDescent="0.25">
      <c r="A23" s="131"/>
      <c r="B23" s="138"/>
      <c r="C23" s="138"/>
      <c r="D23" s="138"/>
      <c r="E23" s="138"/>
      <c r="F23" s="138"/>
      <c r="G23" s="138"/>
      <c r="H23" s="138"/>
      <c r="I23" s="138"/>
      <c r="J23" s="141"/>
      <c r="K23" s="138"/>
      <c r="L23" s="138"/>
      <c r="M23" s="138"/>
      <c r="N23" s="141"/>
      <c r="O23" s="138"/>
      <c r="P23" s="133"/>
    </row>
    <row r="25" spans="1:22" x14ac:dyDescent="0.25">
      <c r="R25" s="136" t="s">
        <v>4</v>
      </c>
      <c r="S25" s="147" t="s">
        <v>68</v>
      </c>
      <c r="T25" s="148" t="s">
        <v>87</v>
      </c>
      <c r="U25" s="148"/>
    </row>
    <row r="26" spans="1:22" x14ac:dyDescent="0.25">
      <c r="Q26" s="131" t="s">
        <v>86</v>
      </c>
      <c r="R26" s="133">
        <v>42334</v>
      </c>
      <c r="S26" s="133">
        <v>21823</v>
      </c>
      <c r="T26" s="142">
        <v>20511</v>
      </c>
      <c r="U26" s="133"/>
      <c r="V26" s="142"/>
    </row>
    <row r="27" spans="1:22" x14ac:dyDescent="0.25">
      <c r="Q27" s="131" t="s">
        <v>85</v>
      </c>
      <c r="R27" s="133">
        <v>41431</v>
      </c>
      <c r="S27" s="133">
        <v>21157</v>
      </c>
      <c r="T27" s="142">
        <v>20274</v>
      </c>
      <c r="U27" s="133"/>
      <c r="V27" s="142"/>
    </row>
    <row r="28" spans="1:22" x14ac:dyDescent="0.25">
      <c r="Q28" s="131" t="s">
        <v>78</v>
      </c>
      <c r="R28" s="133">
        <v>35504</v>
      </c>
      <c r="S28" s="133">
        <v>18209</v>
      </c>
      <c r="T28" s="142">
        <v>17295</v>
      </c>
      <c r="U28" s="133"/>
      <c r="V28" s="142"/>
    </row>
    <row r="29" spans="1:22" x14ac:dyDescent="0.25">
      <c r="Q29" s="131" t="s">
        <v>69</v>
      </c>
      <c r="R29" s="133">
        <v>39039</v>
      </c>
      <c r="S29" s="133">
        <v>20095</v>
      </c>
      <c r="T29" s="142">
        <v>18944</v>
      </c>
      <c r="U29" s="133"/>
      <c r="V29" s="142"/>
    </row>
    <row r="30" spans="1:22" x14ac:dyDescent="0.25">
      <c r="Q30" s="131" t="s">
        <v>70</v>
      </c>
      <c r="R30" s="133">
        <v>42746</v>
      </c>
      <c r="S30" s="133">
        <v>21706</v>
      </c>
      <c r="T30" s="142">
        <v>21040</v>
      </c>
      <c r="U30" s="133"/>
      <c r="V30" s="142"/>
    </row>
    <row r="31" spans="1:22" x14ac:dyDescent="0.25">
      <c r="Q31" s="131" t="s">
        <v>71</v>
      </c>
      <c r="R31" s="133">
        <v>52264</v>
      </c>
      <c r="S31" s="133">
        <v>25426</v>
      </c>
      <c r="T31" s="142">
        <v>26838</v>
      </c>
      <c r="U31" s="133"/>
      <c r="V31" s="142"/>
    </row>
    <row r="32" spans="1:22" x14ac:dyDescent="0.25">
      <c r="Q32" s="131" t="s">
        <v>72</v>
      </c>
      <c r="R32" s="133">
        <v>63812</v>
      </c>
      <c r="S32" s="133">
        <v>30968</v>
      </c>
      <c r="T32" s="142">
        <v>32844</v>
      </c>
      <c r="U32" s="133"/>
      <c r="V32" s="142"/>
    </row>
    <row r="33" spans="17:22" x14ac:dyDescent="0.25">
      <c r="Q33" s="131" t="s">
        <v>73</v>
      </c>
      <c r="R33" s="133">
        <v>65035</v>
      </c>
      <c r="S33" s="133">
        <v>31839</v>
      </c>
      <c r="T33" s="142">
        <v>33196</v>
      </c>
      <c r="U33" s="133"/>
      <c r="V33" s="142"/>
    </row>
    <row r="34" spans="17:22" x14ac:dyDescent="0.25">
      <c r="Q34" s="131" t="s">
        <v>74</v>
      </c>
      <c r="R34" s="133">
        <v>58665</v>
      </c>
      <c r="S34" s="133">
        <v>28481</v>
      </c>
      <c r="T34" s="142">
        <v>30184</v>
      </c>
      <c r="U34" s="133"/>
      <c r="V34" s="142"/>
    </row>
    <row r="35" spans="17:22" x14ac:dyDescent="0.25">
      <c r="Q35" s="131" t="s">
        <v>75</v>
      </c>
      <c r="R35" s="133">
        <v>54060</v>
      </c>
      <c r="S35" s="133">
        <v>25965</v>
      </c>
      <c r="T35" s="142">
        <v>28095</v>
      </c>
      <c r="U35" s="133"/>
      <c r="V35" s="142"/>
    </row>
    <row r="36" spans="17:22" x14ac:dyDescent="0.25">
      <c r="Q36" s="131" t="s">
        <v>76</v>
      </c>
      <c r="R36" s="133">
        <v>52410</v>
      </c>
      <c r="S36" s="133">
        <v>24597</v>
      </c>
      <c r="T36" s="142">
        <v>27813</v>
      </c>
      <c r="U36" s="133"/>
      <c r="V36" s="142"/>
    </row>
    <row r="37" spans="17:22" x14ac:dyDescent="0.25">
      <c r="Q37" s="131" t="s">
        <v>77</v>
      </c>
      <c r="R37" s="133">
        <v>52871</v>
      </c>
      <c r="S37" s="133">
        <v>23614</v>
      </c>
      <c r="T37" s="142">
        <v>29257</v>
      </c>
      <c r="U37" s="133"/>
      <c r="V37" s="142"/>
    </row>
    <row r="38" spans="17:22" x14ac:dyDescent="0.25">
      <c r="Q38" s="131" t="s">
        <v>79</v>
      </c>
      <c r="R38" s="133">
        <v>53114</v>
      </c>
      <c r="S38" s="133">
        <v>23592</v>
      </c>
      <c r="T38" s="142">
        <v>29522</v>
      </c>
      <c r="U38" s="133"/>
      <c r="V38" s="142"/>
    </row>
    <row r="39" spans="17:22" x14ac:dyDescent="0.25">
      <c r="Q39" s="131" t="s">
        <v>80</v>
      </c>
      <c r="R39" s="133">
        <v>45776</v>
      </c>
      <c r="S39" s="133">
        <v>19357</v>
      </c>
      <c r="T39" s="142">
        <v>26419</v>
      </c>
      <c r="U39" s="133"/>
      <c r="V39" s="142"/>
    </row>
    <row r="40" spans="17:22" x14ac:dyDescent="0.25">
      <c r="Q40" s="131" t="s">
        <v>81</v>
      </c>
      <c r="R40" s="133">
        <v>34889</v>
      </c>
      <c r="S40" s="133">
        <v>13813</v>
      </c>
      <c r="T40" s="142">
        <v>21076</v>
      </c>
      <c r="U40" s="133"/>
      <c r="V40" s="142"/>
    </row>
    <row r="41" spans="17:22" x14ac:dyDescent="0.25">
      <c r="Q41" s="131" t="s">
        <v>82</v>
      </c>
      <c r="R41" s="133">
        <v>31098</v>
      </c>
      <c r="S41" s="133">
        <v>12370</v>
      </c>
      <c r="T41" s="142">
        <v>18728</v>
      </c>
      <c r="U41" s="133"/>
      <c r="V41" s="142"/>
    </row>
    <row r="42" spans="17:22" x14ac:dyDescent="0.25">
      <c r="Q42" s="131" t="s">
        <v>83</v>
      </c>
      <c r="R42" s="133">
        <v>21739</v>
      </c>
      <c r="S42" s="133">
        <v>7862</v>
      </c>
      <c r="T42" s="142">
        <v>13877</v>
      </c>
      <c r="U42" s="133"/>
      <c r="V42" s="142"/>
    </row>
    <row r="43" spans="17:22" x14ac:dyDescent="0.25">
      <c r="Q43" s="131" t="s">
        <v>84</v>
      </c>
      <c r="R43" s="133">
        <v>15551</v>
      </c>
      <c r="S43" s="133">
        <v>4523</v>
      </c>
      <c r="T43" s="142">
        <v>11028</v>
      </c>
      <c r="U43" s="133"/>
      <c r="V43" s="142"/>
    </row>
  </sheetData>
  <mergeCells count="6">
    <mergeCell ref="E2:G2"/>
    <mergeCell ref="B2:D2"/>
    <mergeCell ref="N2:P2"/>
    <mergeCell ref="A2:A3"/>
    <mergeCell ref="H2:J2"/>
    <mergeCell ref="K2:M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C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workbookViewId="0">
      <selection activeCell="G36" sqref="G36"/>
    </sheetView>
  </sheetViews>
  <sheetFormatPr defaultColWidth="9.140625" defaultRowHeight="15" x14ac:dyDescent="0.25"/>
  <cols>
    <col min="1" max="1" width="15.28515625" style="1" customWidth="1"/>
    <col min="2" max="6" width="8.42578125" style="4" customWidth="1"/>
    <col min="7" max="7" width="10.5703125" style="4" customWidth="1"/>
    <col min="8" max="8" width="10.140625" style="4" customWidth="1"/>
    <col min="9" max="9" width="11.28515625" style="4" customWidth="1"/>
    <col min="10" max="10" width="4.85546875" style="4" customWidth="1"/>
    <col min="11" max="11" width="6.140625" style="4" customWidth="1"/>
    <col min="12" max="13" width="5.85546875" style="4" customWidth="1"/>
    <col min="14" max="14" width="9.140625" style="4"/>
    <col min="15" max="15" width="6.5703125" style="4" customWidth="1"/>
    <col min="16" max="16" width="5.28515625" style="4" customWidth="1"/>
    <col min="17" max="16384" width="9.140625" style="4"/>
  </cols>
  <sheetData>
    <row r="1" spans="1:23" s="120" customFormat="1" ht="27.75" customHeight="1" x14ac:dyDescent="0.2">
      <c r="A1" s="120" t="s">
        <v>93</v>
      </c>
      <c r="B1" s="124"/>
    </row>
    <row r="2" spans="1:23" ht="23.25" customHeight="1" x14ac:dyDescent="0.25">
      <c r="A2" s="33"/>
      <c r="B2" s="173" t="s">
        <v>99</v>
      </c>
      <c r="C2" s="174"/>
      <c r="D2" s="174"/>
      <c r="E2" s="174"/>
      <c r="F2" s="174"/>
      <c r="G2" s="165" t="s">
        <v>100</v>
      </c>
      <c r="H2" s="161" t="s">
        <v>101</v>
      </c>
      <c r="I2" s="161" t="s">
        <v>102</v>
      </c>
    </row>
    <row r="3" spans="1:23" s="6" customFormat="1" ht="81.75" customHeight="1" x14ac:dyDescent="0.25">
      <c r="A3" s="34"/>
      <c r="B3" s="12" t="s">
        <v>33</v>
      </c>
      <c r="C3" s="12" t="s">
        <v>40</v>
      </c>
      <c r="D3" s="14" t="s">
        <v>89</v>
      </c>
      <c r="E3" s="12" t="s">
        <v>90</v>
      </c>
      <c r="F3" s="13" t="s">
        <v>91</v>
      </c>
      <c r="G3" s="166"/>
      <c r="H3" s="163"/>
      <c r="I3" s="163"/>
      <c r="N3" s="9"/>
      <c r="O3" s="9"/>
      <c r="P3" s="9"/>
      <c r="Q3" s="9"/>
      <c r="R3" s="9"/>
    </row>
    <row r="4" spans="1:23" s="6" customFormat="1" ht="30" customHeight="1" x14ac:dyDescent="0.25">
      <c r="A4" s="25" t="s">
        <v>47</v>
      </c>
      <c r="B4" s="35">
        <v>10.6</v>
      </c>
      <c r="C4" s="24">
        <v>10.6</v>
      </c>
      <c r="D4" s="109">
        <v>0</v>
      </c>
      <c r="E4" s="24">
        <v>4.7</v>
      </c>
      <c r="F4" s="36">
        <v>1.8</v>
      </c>
      <c r="G4" s="35">
        <v>144</v>
      </c>
      <c r="H4" s="37">
        <v>6.8</v>
      </c>
      <c r="I4" s="22">
        <v>380.8</v>
      </c>
    </row>
    <row r="5" spans="1:23" s="6" customFormat="1" ht="20.25" customHeight="1" x14ac:dyDescent="0.25">
      <c r="A5" s="25" t="s">
        <v>53</v>
      </c>
      <c r="B5" s="35">
        <v>10.6</v>
      </c>
      <c r="C5" s="24">
        <v>10.5</v>
      </c>
      <c r="D5" s="109">
        <v>0.1</v>
      </c>
      <c r="E5" s="24">
        <v>4.7</v>
      </c>
      <c r="F5" s="24">
        <v>1.9</v>
      </c>
      <c r="G5" s="35">
        <v>152.4</v>
      </c>
      <c r="H5" s="37">
        <v>3.2</v>
      </c>
      <c r="I5" s="22">
        <v>395.2</v>
      </c>
    </row>
    <row r="6" spans="1:23" s="6" customFormat="1" ht="20.25" customHeight="1" x14ac:dyDescent="0.25">
      <c r="A6" s="25" t="s">
        <v>56</v>
      </c>
      <c r="B6" s="35">
        <v>10.4</v>
      </c>
      <c r="C6" s="24">
        <v>10.5</v>
      </c>
      <c r="D6" s="109">
        <v>-0.1</v>
      </c>
      <c r="E6" s="24">
        <v>4.5</v>
      </c>
      <c r="F6" s="36">
        <v>1.6</v>
      </c>
      <c r="G6" s="37">
        <v>158.80000000000001</v>
      </c>
      <c r="H6" s="37">
        <v>3.4</v>
      </c>
      <c r="I6" s="22">
        <v>356.7</v>
      </c>
    </row>
    <row r="7" spans="1:23" s="6" customFormat="1" ht="20.25" customHeight="1" x14ac:dyDescent="0.25">
      <c r="A7" s="25" t="s">
        <v>57</v>
      </c>
      <c r="B7" s="35">
        <v>10.6</v>
      </c>
      <c r="C7" s="24">
        <v>10.5</v>
      </c>
      <c r="D7" s="109">
        <v>0.1</v>
      </c>
      <c r="E7" s="24">
        <v>4.5999999999999996</v>
      </c>
      <c r="F7" s="36">
        <v>2.1</v>
      </c>
      <c r="G7" s="37">
        <v>167.2</v>
      </c>
      <c r="H7" s="37">
        <v>3.5</v>
      </c>
      <c r="I7" s="22">
        <v>460.7</v>
      </c>
      <c r="L7" s="38" t="s">
        <v>49</v>
      </c>
    </row>
    <row r="8" spans="1:23" s="6" customFormat="1" ht="20.25" customHeight="1" x14ac:dyDescent="0.25">
      <c r="A8" s="25" t="s">
        <v>59</v>
      </c>
      <c r="B8" s="35">
        <v>10.1</v>
      </c>
      <c r="C8" s="24">
        <v>11</v>
      </c>
      <c r="D8" s="109">
        <v>-0.9</v>
      </c>
      <c r="E8" s="24">
        <v>4.7</v>
      </c>
      <c r="F8" s="24">
        <v>1.8</v>
      </c>
      <c r="G8" s="35">
        <v>170.5</v>
      </c>
      <c r="H8" s="37">
        <v>3.2</v>
      </c>
      <c r="I8" s="22">
        <v>382.1</v>
      </c>
      <c r="L8" s="38"/>
    </row>
    <row r="9" spans="1:23" s="6" customFormat="1" ht="20.25" customHeight="1" x14ac:dyDescent="0.25">
      <c r="A9" s="25" t="s">
        <v>61</v>
      </c>
      <c r="B9" s="35">
        <v>10.1</v>
      </c>
      <c r="C9" s="24">
        <v>10.6</v>
      </c>
      <c r="D9" s="109">
        <v>-0.5</v>
      </c>
      <c r="E9" s="24">
        <v>4.7</v>
      </c>
      <c r="F9" s="36">
        <v>2.1</v>
      </c>
      <c r="G9" s="24">
        <v>179.2</v>
      </c>
      <c r="H9" s="37">
        <v>3.6</v>
      </c>
      <c r="I9" s="22">
        <v>441.9</v>
      </c>
      <c r="L9" s="38"/>
    </row>
    <row r="10" spans="1:23" s="6" customFormat="1" ht="24.75" customHeight="1" x14ac:dyDescent="0.25">
      <c r="A10" s="39"/>
      <c r="B10" s="40"/>
      <c r="C10" s="40"/>
      <c r="D10" s="40"/>
      <c r="E10" s="40"/>
      <c r="F10" s="40"/>
      <c r="G10" s="40"/>
      <c r="H10" s="40"/>
      <c r="I10" s="41"/>
      <c r="K10" s="2"/>
      <c r="L10" s="2" t="s">
        <v>6</v>
      </c>
      <c r="M10" s="2" t="s">
        <v>41</v>
      </c>
      <c r="O10" s="39"/>
      <c r="P10" s="40"/>
      <c r="Q10" s="40"/>
      <c r="R10" s="40"/>
      <c r="S10" s="40"/>
      <c r="T10" s="40"/>
      <c r="U10" s="40"/>
      <c r="V10" s="40"/>
      <c r="W10" s="41"/>
    </row>
    <row r="11" spans="1:23" s="6" customFormat="1" ht="24.75" customHeight="1" x14ac:dyDescent="0.25">
      <c r="A11" s="39"/>
      <c r="B11" s="40"/>
      <c r="C11" s="40"/>
      <c r="D11" s="40"/>
      <c r="E11" s="40"/>
      <c r="F11" s="40"/>
      <c r="G11" s="40"/>
      <c r="H11" s="40"/>
      <c r="I11" s="41"/>
      <c r="K11" s="2"/>
      <c r="L11" s="2"/>
      <c r="M11" s="2"/>
      <c r="O11" s="39"/>
      <c r="P11" s="40"/>
      <c r="Q11" s="40"/>
      <c r="R11" s="40"/>
      <c r="S11" s="40"/>
      <c r="T11" s="40"/>
      <c r="U11" s="40"/>
      <c r="V11" s="40"/>
      <c r="W11" s="41"/>
    </row>
    <row r="12" spans="1:23" s="6" customFormat="1" ht="18.75" customHeight="1" x14ac:dyDescent="0.25">
      <c r="A12" s="42"/>
      <c r="B12" s="40"/>
      <c r="C12" s="40"/>
      <c r="D12" s="40"/>
      <c r="E12" s="40"/>
      <c r="F12" s="40"/>
      <c r="G12" s="40"/>
      <c r="H12" s="40"/>
      <c r="I12" s="41"/>
      <c r="K12" s="28" t="s">
        <v>11</v>
      </c>
      <c r="L12" s="43">
        <v>-1.3</v>
      </c>
      <c r="M12" s="2">
        <v>-1.9</v>
      </c>
      <c r="O12" s="42"/>
      <c r="P12" s="40"/>
      <c r="Q12" s="40"/>
      <c r="R12" s="40"/>
      <c r="S12" s="40"/>
      <c r="T12" s="40"/>
      <c r="U12" s="40"/>
      <c r="V12" s="40"/>
      <c r="W12" s="41"/>
    </row>
    <row r="13" spans="1:23" s="6" customFormat="1" ht="16.5" customHeight="1" x14ac:dyDescent="0.25">
      <c r="A13" s="42"/>
      <c r="B13" s="40"/>
      <c r="C13" s="40"/>
      <c r="D13" s="40"/>
      <c r="E13" s="40"/>
      <c r="F13" s="40"/>
      <c r="G13" s="40"/>
      <c r="H13" s="40"/>
      <c r="I13" s="41"/>
      <c r="K13" s="28" t="s">
        <v>12</v>
      </c>
      <c r="L13" s="43">
        <v>-1.5</v>
      </c>
      <c r="M13" s="2">
        <v>-2.4</v>
      </c>
      <c r="O13" s="42"/>
      <c r="P13" s="40"/>
      <c r="Q13" s="40"/>
      <c r="R13" s="40"/>
      <c r="S13" s="40"/>
      <c r="T13" s="40"/>
      <c r="U13" s="40"/>
      <c r="V13" s="40"/>
      <c r="W13" s="41"/>
    </row>
    <row r="14" spans="1:23" s="6" customFormat="1" ht="16.5" customHeight="1" x14ac:dyDescent="0.25">
      <c r="A14" s="42"/>
      <c r="B14" s="40"/>
      <c r="C14" s="40"/>
      <c r="D14" s="40"/>
      <c r="E14" s="40"/>
      <c r="F14" s="40"/>
      <c r="G14" s="40"/>
      <c r="H14" s="40"/>
      <c r="I14" s="41"/>
      <c r="K14" s="28" t="s">
        <v>13</v>
      </c>
      <c r="L14" s="43">
        <v>-1.6</v>
      </c>
      <c r="M14" s="2">
        <v>-2.9</v>
      </c>
      <c r="O14" s="42"/>
      <c r="P14" s="40"/>
      <c r="Q14" s="40"/>
      <c r="R14" s="40"/>
      <c r="S14" s="40"/>
      <c r="T14" s="40"/>
      <c r="U14" s="40"/>
      <c r="V14" s="40"/>
      <c r="W14" s="41"/>
    </row>
    <row r="15" spans="1:23" s="6" customFormat="1" ht="16.5" customHeight="1" x14ac:dyDescent="0.25">
      <c r="A15" s="42"/>
      <c r="B15" s="40"/>
      <c r="C15" s="40"/>
      <c r="D15" s="40"/>
      <c r="E15" s="40"/>
      <c r="F15" s="40"/>
      <c r="G15" s="40"/>
      <c r="H15" s="40"/>
      <c r="I15" s="41"/>
      <c r="K15" s="28" t="s">
        <v>14</v>
      </c>
      <c r="L15" s="43">
        <v>-1</v>
      </c>
      <c r="M15" s="2">
        <v>-2.1</v>
      </c>
      <c r="O15" s="42"/>
      <c r="P15" s="40"/>
      <c r="Q15" s="40"/>
      <c r="R15" s="40"/>
      <c r="S15" s="40"/>
      <c r="T15" s="40"/>
      <c r="U15" s="40"/>
      <c r="V15" s="40"/>
      <c r="W15" s="41"/>
    </row>
    <row r="16" spans="1:23" s="6" customFormat="1" ht="16.5" customHeight="1" x14ac:dyDescent="0.25">
      <c r="A16" s="42"/>
      <c r="B16" s="40"/>
      <c r="C16" s="40"/>
      <c r="D16" s="40"/>
      <c r="E16" s="40"/>
      <c r="F16" s="40"/>
      <c r="G16" s="40"/>
      <c r="H16" s="40"/>
      <c r="I16" s="41"/>
      <c r="K16" s="28" t="s">
        <v>15</v>
      </c>
      <c r="L16" s="43">
        <v>-1.1000000000000001</v>
      </c>
      <c r="M16" s="2">
        <v>-2.1</v>
      </c>
      <c r="O16" s="42"/>
      <c r="P16" s="40"/>
      <c r="Q16" s="40"/>
      <c r="R16" s="40"/>
      <c r="S16" s="40"/>
      <c r="T16" s="40"/>
      <c r="U16" s="40"/>
      <c r="V16" s="40"/>
      <c r="W16" s="41"/>
    </row>
    <row r="17" spans="1:23" s="6" customFormat="1" ht="16.5" customHeight="1" x14ac:dyDescent="0.25">
      <c r="A17" s="42"/>
      <c r="B17" s="40"/>
      <c r="C17" s="40"/>
      <c r="D17" s="40"/>
      <c r="E17" s="40"/>
      <c r="F17" s="40"/>
      <c r="G17" s="40"/>
      <c r="H17" s="40"/>
      <c r="I17" s="41"/>
      <c r="K17" s="31" t="s">
        <v>5</v>
      </c>
      <c r="L17" s="43">
        <v>-0.8</v>
      </c>
      <c r="M17" s="2">
        <v>-2</v>
      </c>
      <c r="O17" s="42"/>
      <c r="P17" s="40"/>
      <c r="Q17" s="40"/>
      <c r="R17" s="40"/>
      <c r="S17" s="40"/>
      <c r="T17" s="40"/>
      <c r="U17" s="40"/>
      <c r="V17" s="40"/>
      <c r="W17" s="41"/>
    </row>
    <row r="18" spans="1:23" s="6" customFormat="1" ht="16.5" customHeight="1" x14ac:dyDescent="0.25">
      <c r="A18" s="42"/>
      <c r="B18" s="40"/>
      <c r="C18" s="40"/>
      <c r="D18" s="40"/>
      <c r="E18" s="40"/>
      <c r="F18" s="40"/>
      <c r="G18" s="40"/>
      <c r="H18" s="40"/>
      <c r="I18" s="41"/>
      <c r="K18" s="31" t="s">
        <v>7</v>
      </c>
      <c r="L18" s="43">
        <v>-0.9</v>
      </c>
      <c r="M18" s="2">
        <v>-2.4</v>
      </c>
      <c r="O18" s="42"/>
      <c r="P18" s="40"/>
      <c r="Q18" s="40"/>
      <c r="R18" s="40"/>
      <c r="S18" s="40"/>
      <c r="T18" s="40"/>
      <c r="U18" s="40"/>
      <c r="V18" s="40"/>
      <c r="W18" s="41"/>
    </row>
    <row r="19" spans="1:23" s="6" customFormat="1" ht="16.5" customHeight="1" x14ac:dyDescent="0.25">
      <c r="A19" s="42"/>
      <c r="B19" s="40"/>
      <c r="C19" s="40"/>
      <c r="D19" s="40"/>
      <c r="E19" s="40"/>
      <c r="F19" s="40"/>
      <c r="G19" s="40"/>
      <c r="H19" s="40"/>
      <c r="I19" s="41"/>
      <c r="K19" s="31" t="s">
        <v>8</v>
      </c>
      <c r="L19" s="45">
        <v>0.03</v>
      </c>
      <c r="M19" s="2">
        <v>-1.9</v>
      </c>
      <c r="O19" s="42"/>
      <c r="P19" s="40"/>
      <c r="Q19" s="40"/>
      <c r="R19" s="40"/>
      <c r="S19" s="40"/>
      <c r="T19" s="40"/>
      <c r="U19" s="40"/>
      <c r="V19" s="40"/>
      <c r="W19" s="41"/>
    </row>
    <row r="20" spans="1:23" s="6" customFormat="1" ht="16.5" customHeight="1" x14ac:dyDescent="0.25">
      <c r="A20" s="42"/>
      <c r="B20" s="40"/>
      <c r="C20" s="40"/>
      <c r="D20" s="40"/>
      <c r="E20" s="40"/>
      <c r="F20" s="40"/>
      <c r="G20" s="40"/>
      <c r="H20" s="40"/>
      <c r="I20" s="41"/>
      <c r="K20" s="31" t="s">
        <v>9</v>
      </c>
      <c r="L20" s="43">
        <v>0.4</v>
      </c>
      <c r="M20" s="2">
        <v>-1.8</v>
      </c>
      <c r="O20" s="42"/>
      <c r="P20" s="40"/>
      <c r="Q20" s="40"/>
      <c r="R20" s="40"/>
      <c r="S20" s="40"/>
      <c r="T20" s="40"/>
      <c r="U20" s="40"/>
      <c r="V20" s="40"/>
      <c r="W20" s="41"/>
    </row>
    <row r="21" spans="1:23" s="6" customFormat="1" ht="16.5" customHeight="1" x14ac:dyDescent="0.25">
      <c r="A21" s="42"/>
      <c r="B21" s="40"/>
      <c r="C21" s="40"/>
      <c r="D21" s="40"/>
      <c r="E21" s="40"/>
      <c r="F21" s="40"/>
      <c r="G21" s="40"/>
      <c r="H21" s="40"/>
      <c r="I21" s="41"/>
      <c r="K21" s="31" t="s">
        <v>10</v>
      </c>
      <c r="L21" s="43">
        <v>0.4</v>
      </c>
      <c r="M21" s="2">
        <v>-2</v>
      </c>
      <c r="O21" s="42"/>
      <c r="P21" s="40"/>
      <c r="Q21" s="40"/>
      <c r="R21" s="40"/>
      <c r="S21" s="40"/>
      <c r="T21" s="40"/>
      <c r="U21" s="40"/>
      <c r="V21" s="40"/>
      <c r="W21" s="41"/>
    </row>
    <row r="22" spans="1:23" s="6" customFormat="1" ht="16.5" customHeight="1" x14ac:dyDescent="0.25">
      <c r="A22" s="42"/>
      <c r="B22" s="40"/>
      <c r="C22" s="40"/>
      <c r="D22" s="40"/>
      <c r="E22" s="40"/>
      <c r="F22" s="40"/>
      <c r="G22" s="40"/>
      <c r="H22" s="40"/>
      <c r="I22" s="41"/>
      <c r="K22" s="31" t="s">
        <v>47</v>
      </c>
      <c r="L22" s="15">
        <v>2E-3</v>
      </c>
      <c r="M22" s="15">
        <v>-2.2999999999999998</v>
      </c>
      <c r="O22" s="42"/>
      <c r="P22" s="40"/>
      <c r="Q22" s="40"/>
      <c r="R22" s="40"/>
      <c r="S22" s="40"/>
      <c r="T22" s="40"/>
      <c r="U22" s="40"/>
      <c r="V22" s="40"/>
      <c r="W22" s="41"/>
    </row>
    <row r="23" spans="1:23" s="6" customFormat="1" ht="16.5" customHeight="1" x14ac:dyDescent="0.25">
      <c r="A23" s="25"/>
      <c r="B23" s="24"/>
      <c r="C23" s="24"/>
      <c r="D23" s="24"/>
      <c r="E23" s="24"/>
      <c r="F23" s="24"/>
      <c r="G23" s="37"/>
      <c r="H23" s="37"/>
      <c r="I23" s="22"/>
      <c r="K23" s="31" t="s">
        <v>53</v>
      </c>
      <c r="L23" s="15">
        <v>0.1</v>
      </c>
      <c r="M23" s="15">
        <v>-2.2999999999999998</v>
      </c>
    </row>
    <row r="24" spans="1:23" s="6" customFormat="1" ht="16.5" customHeight="1" x14ac:dyDescent="0.25">
      <c r="A24" s="25"/>
      <c r="B24" s="24"/>
      <c r="C24" s="24"/>
      <c r="D24" s="24"/>
      <c r="E24" s="24"/>
      <c r="F24" s="24"/>
      <c r="G24" s="37"/>
      <c r="H24" s="37"/>
      <c r="I24" s="22"/>
      <c r="K24" s="31" t="s">
        <v>56</v>
      </c>
      <c r="L24" s="15">
        <v>-0.1</v>
      </c>
      <c r="M24" s="15">
        <v>-2.5</v>
      </c>
    </row>
    <row r="25" spans="1:23" s="6" customFormat="1" ht="16.5" customHeight="1" x14ac:dyDescent="0.25">
      <c r="A25" s="25"/>
      <c r="B25" s="24"/>
      <c r="C25" s="24"/>
      <c r="D25" s="24"/>
      <c r="E25" s="24"/>
      <c r="F25" s="24"/>
      <c r="G25" s="37"/>
      <c r="H25" s="37"/>
      <c r="I25" s="22"/>
      <c r="K25" s="31" t="s">
        <v>57</v>
      </c>
      <c r="L25" s="15">
        <v>0.1</v>
      </c>
      <c r="M25" s="15">
        <v>-2.7</v>
      </c>
    </row>
    <row r="26" spans="1:23" s="6" customFormat="1" ht="16.5" customHeight="1" x14ac:dyDescent="0.25">
      <c r="A26" s="25"/>
      <c r="B26" s="24"/>
      <c r="C26" s="24"/>
      <c r="D26" s="24"/>
      <c r="E26" s="24"/>
      <c r="F26" s="24"/>
      <c r="G26" s="37"/>
      <c r="H26" s="37"/>
      <c r="I26" s="22"/>
      <c r="K26" s="31" t="s">
        <v>59</v>
      </c>
      <c r="L26" s="15">
        <v>-0.9</v>
      </c>
      <c r="M26" s="94">
        <v>-4</v>
      </c>
    </row>
    <row r="27" spans="1:23" s="6" customFormat="1" ht="16.5" customHeight="1" x14ac:dyDescent="0.25">
      <c r="A27" s="25"/>
      <c r="B27" s="24"/>
      <c r="C27" s="24"/>
      <c r="D27" s="24"/>
      <c r="E27" s="24"/>
      <c r="F27" s="24"/>
      <c r="G27" s="37"/>
      <c r="H27" s="37"/>
      <c r="I27" s="22"/>
      <c r="K27" s="31" t="s">
        <v>61</v>
      </c>
      <c r="L27" s="15">
        <v>-0.5</v>
      </c>
      <c r="M27" s="94">
        <v>-3.4</v>
      </c>
    </row>
    <row r="28" spans="1:23" s="6" customFormat="1" ht="16.5" customHeight="1" x14ac:dyDescent="0.25">
      <c r="A28" s="25"/>
      <c r="B28" s="24"/>
      <c r="C28" s="24"/>
      <c r="D28" s="24"/>
      <c r="E28" s="24"/>
      <c r="F28" s="24"/>
      <c r="G28" s="37"/>
      <c r="H28" s="37"/>
      <c r="I28" s="22"/>
      <c r="K28" s="2"/>
      <c r="L28" s="2" t="s">
        <v>6</v>
      </c>
      <c r="M28" s="2" t="s">
        <v>41</v>
      </c>
    </row>
    <row r="29" spans="1:23" s="6" customFormat="1" ht="16.5" customHeight="1" x14ac:dyDescent="0.25">
      <c r="A29" s="25"/>
      <c r="B29" s="24"/>
      <c r="C29" s="24"/>
      <c r="D29" s="24"/>
      <c r="E29" s="24"/>
      <c r="F29" s="24"/>
      <c r="G29" s="37"/>
      <c r="H29" s="37"/>
      <c r="I29" s="22"/>
      <c r="K29" s="28" t="s">
        <v>11</v>
      </c>
      <c r="L29" s="32">
        <v>87.2</v>
      </c>
      <c r="M29" s="2">
        <v>82.7</v>
      </c>
    </row>
    <row r="30" spans="1:23" s="6" customFormat="1" ht="16.5" customHeight="1" x14ac:dyDescent="0.25">
      <c r="A30" s="25"/>
      <c r="B30" s="24"/>
      <c r="C30" s="24"/>
      <c r="D30" s="24"/>
      <c r="E30" s="24"/>
      <c r="F30" s="24"/>
      <c r="G30" s="37"/>
      <c r="H30" s="37"/>
      <c r="I30" s="22"/>
      <c r="K30" s="28" t="s">
        <v>12</v>
      </c>
      <c r="L30" s="32">
        <v>86</v>
      </c>
      <c r="M30" s="2">
        <v>79.3</v>
      </c>
    </row>
    <row r="31" spans="1:23" s="6" customFormat="1" ht="16.5" customHeight="1" x14ac:dyDescent="0.25">
      <c r="A31" s="25"/>
      <c r="B31" s="24"/>
      <c r="C31" s="24"/>
      <c r="D31" s="24"/>
      <c r="E31" s="24"/>
      <c r="F31" s="24"/>
      <c r="G31" s="37"/>
      <c r="H31" s="37"/>
      <c r="I31" s="22"/>
      <c r="K31" s="28" t="s">
        <v>13</v>
      </c>
      <c r="L31" s="32">
        <v>85.1</v>
      </c>
      <c r="M31" s="2">
        <v>75.5</v>
      </c>
    </row>
    <row r="32" spans="1:23" s="6" customFormat="1" ht="16.5" customHeight="1" x14ac:dyDescent="0.25">
      <c r="A32" s="25"/>
      <c r="B32" s="24"/>
      <c r="C32" s="24"/>
      <c r="D32" s="24"/>
      <c r="E32" s="24"/>
      <c r="F32" s="24"/>
      <c r="G32" s="37"/>
      <c r="H32" s="37"/>
      <c r="I32" s="22"/>
      <c r="K32" s="28" t="s">
        <v>14</v>
      </c>
      <c r="L32" s="32">
        <v>90.7</v>
      </c>
      <c r="M32" s="2">
        <v>81</v>
      </c>
    </row>
    <row r="33" spans="1:13" s="6" customFormat="1" ht="16.5" customHeight="1" x14ac:dyDescent="0.25">
      <c r="A33" s="25"/>
      <c r="B33" s="24"/>
      <c r="C33" s="24"/>
      <c r="D33" s="24"/>
      <c r="E33" s="24"/>
      <c r="F33" s="24"/>
      <c r="G33" s="37"/>
      <c r="H33" s="37"/>
      <c r="I33" s="22"/>
      <c r="K33" s="28" t="s">
        <v>15</v>
      </c>
      <c r="L33" s="32">
        <v>89.8</v>
      </c>
      <c r="M33" s="2">
        <v>82</v>
      </c>
    </row>
    <row r="34" spans="1:13" s="6" customFormat="1" ht="16.5" customHeight="1" x14ac:dyDescent="0.25">
      <c r="A34" s="25"/>
      <c r="B34" s="24"/>
      <c r="C34" s="24"/>
      <c r="D34" s="24"/>
      <c r="E34" s="24"/>
      <c r="F34" s="24"/>
      <c r="G34" s="37"/>
      <c r="H34" s="37"/>
      <c r="I34" s="22"/>
      <c r="K34" s="31" t="s">
        <v>5</v>
      </c>
      <c r="L34" s="32">
        <v>92.1</v>
      </c>
      <c r="M34" s="2">
        <v>82.3</v>
      </c>
    </row>
    <row r="35" spans="1:13" s="6" customFormat="1" ht="16.5" customHeight="1" x14ac:dyDescent="0.25">
      <c r="A35" s="25"/>
      <c r="B35" s="24"/>
      <c r="C35" s="24"/>
      <c r="D35" s="24"/>
      <c r="E35" s="24"/>
      <c r="F35" s="24"/>
      <c r="G35" s="37"/>
      <c r="H35" s="37"/>
      <c r="I35" s="22"/>
      <c r="K35" s="31" t="s">
        <v>7</v>
      </c>
      <c r="L35" s="32">
        <v>91.5</v>
      </c>
      <c r="M35" s="2">
        <v>80</v>
      </c>
    </row>
    <row r="36" spans="1:13" s="6" customFormat="1" ht="16.5" customHeight="1" x14ac:dyDescent="0.25">
      <c r="A36" s="25"/>
      <c r="B36" s="24"/>
      <c r="C36" s="24"/>
      <c r="D36" s="24"/>
      <c r="E36" s="24"/>
      <c r="F36" s="24"/>
      <c r="G36" s="37"/>
      <c r="H36" s="37"/>
      <c r="I36" s="22"/>
      <c r="K36" s="31" t="s">
        <v>8</v>
      </c>
      <c r="L36" s="32">
        <v>100.3</v>
      </c>
      <c r="M36" s="2">
        <v>83.9</v>
      </c>
    </row>
    <row r="37" spans="1:13" s="6" customFormat="1" ht="16.5" customHeight="1" x14ac:dyDescent="0.25">
      <c r="A37" s="25"/>
      <c r="B37" s="24"/>
      <c r="C37" s="24"/>
      <c r="D37" s="24"/>
      <c r="E37" s="24"/>
      <c r="F37" s="24"/>
      <c r="G37" s="37"/>
      <c r="H37" s="37"/>
      <c r="I37" s="22"/>
      <c r="K37" s="31" t="s">
        <v>9</v>
      </c>
      <c r="L37" s="32">
        <v>103.8</v>
      </c>
      <c r="M37" s="2">
        <v>85</v>
      </c>
    </row>
    <row r="38" spans="1:13" s="6" customFormat="1" ht="16.5" customHeight="1" x14ac:dyDescent="0.25">
      <c r="A38" s="25"/>
      <c r="B38" s="24"/>
      <c r="C38" s="24"/>
      <c r="D38" s="24"/>
      <c r="E38" s="24"/>
      <c r="F38" s="24"/>
      <c r="G38" s="37"/>
      <c r="H38" s="37"/>
      <c r="I38" s="22"/>
      <c r="K38" s="31" t="s">
        <v>10</v>
      </c>
      <c r="L38" s="32">
        <v>103.9</v>
      </c>
      <c r="M38" s="2">
        <v>83.2</v>
      </c>
    </row>
    <row r="39" spans="1:13" s="6" customFormat="1" ht="16.5" customHeight="1" x14ac:dyDescent="0.25">
      <c r="A39" s="25"/>
      <c r="B39" s="24"/>
      <c r="C39" s="24"/>
      <c r="D39" s="24"/>
      <c r="E39" s="24"/>
      <c r="F39" s="24"/>
      <c r="G39" s="37"/>
      <c r="H39" s="37"/>
      <c r="I39" s="22"/>
      <c r="K39" s="31" t="s">
        <v>47</v>
      </c>
      <c r="L39" s="6">
        <v>100.2</v>
      </c>
      <c r="M39" s="6">
        <v>80</v>
      </c>
    </row>
    <row r="40" spans="1:13" s="6" customFormat="1" ht="16.5" customHeight="1" x14ac:dyDescent="0.25">
      <c r="A40" s="25"/>
      <c r="B40" s="24"/>
      <c r="C40" s="24"/>
      <c r="D40" s="24"/>
      <c r="E40" s="24"/>
      <c r="F40" s="24"/>
      <c r="G40" s="37"/>
      <c r="H40" s="37"/>
      <c r="I40" s="22"/>
    </row>
    <row r="41" spans="1:13" s="6" customFormat="1" ht="16.5" customHeight="1" x14ac:dyDescent="0.25">
      <c r="A41" s="25"/>
      <c r="B41" s="24"/>
      <c r="C41" s="24"/>
      <c r="D41" s="24"/>
      <c r="E41" s="24"/>
      <c r="F41" s="24"/>
      <c r="G41" s="37"/>
      <c r="H41" s="37"/>
      <c r="I41" s="22"/>
    </row>
    <row r="42" spans="1:13" s="6" customFormat="1" ht="16.5" customHeight="1" x14ac:dyDescent="0.25">
      <c r="A42" s="25"/>
      <c r="B42" s="24"/>
      <c r="C42" s="24"/>
      <c r="D42" s="24"/>
      <c r="E42" s="24"/>
      <c r="F42" s="24"/>
      <c r="G42" s="37"/>
      <c r="H42" s="37"/>
      <c r="I42" s="22"/>
    </row>
  </sheetData>
  <mergeCells count="4">
    <mergeCell ref="I2:I3"/>
    <mergeCell ref="B2:F2"/>
    <mergeCell ref="G2:G3"/>
    <mergeCell ref="H2:H3"/>
  </mergeCells>
  <phoneticPr fontId="1" type="noConversion"/>
  <printOptions horizontalCentered="1"/>
  <pageMargins left="0.74803149606299213" right="0.74803149606299213" top="1.181102362204724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workbookViewId="0">
      <selection activeCell="P29" sqref="P29"/>
    </sheetView>
  </sheetViews>
  <sheetFormatPr defaultColWidth="9.140625" defaultRowHeight="15" x14ac:dyDescent="0.25"/>
  <cols>
    <col min="1" max="1" width="29.140625" style="4" customWidth="1"/>
    <col min="2" max="2" width="9.7109375" style="4" customWidth="1"/>
    <col min="3" max="4" width="8.28515625" style="4" customWidth="1"/>
    <col min="5" max="5" width="9.7109375" style="4" customWidth="1"/>
    <col min="6" max="6" width="8.28515625" style="89" customWidth="1"/>
    <col min="7" max="7" width="9.85546875" style="4" customWidth="1"/>
    <col min="8" max="9" width="9.7109375" style="89" customWidth="1"/>
    <col min="10" max="10" width="2.85546875" style="4" customWidth="1"/>
    <col min="11" max="11" width="12.7109375" style="4" customWidth="1"/>
    <col min="12" max="12" width="8.140625" style="4" customWidth="1"/>
    <col min="13" max="13" width="14.7109375" style="4" customWidth="1"/>
    <col min="14" max="14" width="9.140625" style="4"/>
    <col min="15" max="15" width="5.28515625" style="4" customWidth="1"/>
    <col min="16" max="16384" width="9.140625" style="4"/>
  </cols>
  <sheetData>
    <row r="1" spans="1:17" s="120" customFormat="1" ht="27.75" customHeight="1" x14ac:dyDescent="0.2">
      <c r="A1" s="125" t="s">
        <v>94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7" ht="24.75" customHeight="1" x14ac:dyDescent="0.25">
      <c r="A2" s="8"/>
      <c r="B2" s="183" t="s">
        <v>0</v>
      </c>
      <c r="C2" s="184"/>
      <c r="D2" s="161" t="s">
        <v>35</v>
      </c>
      <c r="E2" s="185" t="s">
        <v>1</v>
      </c>
      <c r="F2" s="161" t="s">
        <v>2</v>
      </c>
      <c r="G2" s="167" t="s">
        <v>97</v>
      </c>
      <c r="H2" s="187" t="s">
        <v>3</v>
      </c>
      <c r="I2" s="188"/>
      <c r="J2" s="46"/>
    </row>
    <row r="3" spans="1:17" ht="75" customHeight="1" x14ac:dyDescent="0.25">
      <c r="A3" s="47"/>
      <c r="B3" s="12" t="s">
        <v>33</v>
      </c>
      <c r="C3" s="91" t="s">
        <v>34</v>
      </c>
      <c r="D3" s="163"/>
      <c r="E3" s="186"/>
      <c r="F3" s="163"/>
      <c r="G3" s="169"/>
      <c r="H3" s="97" t="s">
        <v>37</v>
      </c>
      <c r="I3" s="97" t="s">
        <v>38</v>
      </c>
      <c r="J3" s="46"/>
    </row>
    <row r="4" spans="1:17" s="6" customFormat="1" ht="27.75" customHeight="1" x14ac:dyDescent="0.25">
      <c r="A4" s="48" t="s">
        <v>6</v>
      </c>
      <c r="B4" s="100">
        <f>SUM(B5:B21)</f>
        <v>8120</v>
      </c>
      <c r="C4" s="102">
        <f>SUM(C5:C21)</f>
        <v>38</v>
      </c>
      <c r="D4" s="98">
        <f>SUM(D5:D21)</f>
        <v>1455</v>
      </c>
      <c r="E4" s="100">
        <f>SUM(E5:E21)</f>
        <v>8528</v>
      </c>
      <c r="F4" s="100">
        <f>SUM(F5:F21)</f>
        <v>-408</v>
      </c>
      <c r="G4" s="105">
        <f t="shared" ref="G4:G21" si="0">ROUND(B4/E4*100,1)</f>
        <v>95.2</v>
      </c>
      <c r="H4" s="100">
        <f>SUM(H5:H21)</f>
        <v>3806</v>
      </c>
      <c r="I4" s="107">
        <f>SUM(I5:I21)</f>
        <v>1682</v>
      </c>
    </row>
    <row r="5" spans="1:17" s="6" customFormat="1" ht="19.5" customHeight="1" x14ac:dyDescent="0.25">
      <c r="A5" s="49" t="s">
        <v>16</v>
      </c>
      <c r="B5" s="101">
        <v>313</v>
      </c>
      <c r="C5" s="103">
        <v>3</v>
      </c>
      <c r="D5" s="99">
        <v>71</v>
      </c>
      <c r="E5" s="101">
        <v>556</v>
      </c>
      <c r="F5" s="101">
        <f t="shared" ref="F5:F21" si="1">SUM(B5-E5)</f>
        <v>-243</v>
      </c>
      <c r="G5" s="106">
        <f t="shared" si="0"/>
        <v>56.3</v>
      </c>
      <c r="H5" s="101">
        <v>178</v>
      </c>
      <c r="I5" s="108">
        <v>58</v>
      </c>
    </row>
    <row r="6" spans="1:17" s="6" customFormat="1" ht="17.25" customHeight="1" x14ac:dyDescent="0.25">
      <c r="A6" s="49" t="s">
        <v>17</v>
      </c>
      <c r="B6" s="101">
        <v>247</v>
      </c>
      <c r="C6" s="103">
        <v>1</v>
      </c>
      <c r="D6" s="99">
        <v>50</v>
      </c>
      <c r="E6" s="101">
        <v>397</v>
      </c>
      <c r="F6" s="101">
        <f t="shared" si="1"/>
        <v>-150</v>
      </c>
      <c r="G6" s="106">
        <f t="shared" si="0"/>
        <v>62.2</v>
      </c>
      <c r="H6" s="101">
        <v>127</v>
      </c>
      <c r="I6" s="108">
        <v>46</v>
      </c>
    </row>
    <row r="7" spans="1:17" s="6" customFormat="1" ht="17.25" customHeight="1" x14ac:dyDescent="0.25">
      <c r="A7" s="49" t="s">
        <v>18</v>
      </c>
      <c r="B7" s="101">
        <v>426</v>
      </c>
      <c r="C7" s="103">
        <v>3</v>
      </c>
      <c r="D7" s="99">
        <v>97</v>
      </c>
      <c r="E7" s="101">
        <v>525</v>
      </c>
      <c r="F7" s="101">
        <f t="shared" si="1"/>
        <v>-99</v>
      </c>
      <c r="G7" s="106">
        <f t="shared" si="0"/>
        <v>81.099999999999994</v>
      </c>
      <c r="H7" s="101">
        <v>192</v>
      </c>
      <c r="I7" s="108">
        <v>116</v>
      </c>
    </row>
    <row r="8" spans="1:17" s="6" customFormat="1" ht="17.25" customHeight="1" x14ac:dyDescent="0.25">
      <c r="A8" s="49" t="s">
        <v>19</v>
      </c>
      <c r="B8" s="101">
        <v>467</v>
      </c>
      <c r="C8" s="103">
        <v>2</v>
      </c>
      <c r="D8" s="99">
        <v>71</v>
      </c>
      <c r="E8" s="101">
        <v>603</v>
      </c>
      <c r="F8" s="101">
        <f t="shared" si="1"/>
        <v>-136</v>
      </c>
      <c r="G8" s="106">
        <f t="shared" si="0"/>
        <v>77.400000000000006</v>
      </c>
      <c r="H8" s="101">
        <v>220</v>
      </c>
      <c r="I8" s="108">
        <v>156</v>
      </c>
    </row>
    <row r="9" spans="1:17" s="6" customFormat="1" ht="17.25" customHeight="1" x14ac:dyDescent="0.25">
      <c r="A9" s="49" t="s">
        <v>20</v>
      </c>
      <c r="B9" s="101">
        <v>615</v>
      </c>
      <c r="C9" s="103">
        <v>2</v>
      </c>
      <c r="D9" s="99">
        <v>157</v>
      </c>
      <c r="E9" s="101">
        <v>657</v>
      </c>
      <c r="F9" s="101">
        <f t="shared" si="1"/>
        <v>-42</v>
      </c>
      <c r="G9" s="106">
        <f t="shared" si="0"/>
        <v>93.6</v>
      </c>
      <c r="H9" s="101">
        <v>301</v>
      </c>
      <c r="I9" s="108">
        <v>155</v>
      </c>
    </row>
    <row r="10" spans="1:17" s="6" customFormat="1" ht="17.25" customHeight="1" x14ac:dyDescent="0.25">
      <c r="A10" s="5" t="s">
        <v>21</v>
      </c>
      <c r="B10" s="101">
        <v>487</v>
      </c>
      <c r="C10" s="103">
        <v>1</v>
      </c>
      <c r="D10" s="99">
        <v>93</v>
      </c>
      <c r="E10" s="101">
        <v>750</v>
      </c>
      <c r="F10" s="101">
        <f t="shared" si="1"/>
        <v>-263</v>
      </c>
      <c r="G10" s="106">
        <f t="shared" si="0"/>
        <v>64.900000000000006</v>
      </c>
      <c r="H10" s="101">
        <v>212</v>
      </c>
      <c r="I10" s="108">
        <v>137</v>
      </c>
    </row>
    <row r="11" spans="1:17" s="6" customFormat="1" ht="17.25" customHeight="1" x14ac:dyDescent="0.25">
      <c r="A11" s="5" t="s">
        <v>22</v>
      </c>
      <c r="B11" s="101">
        <v>789</v>
      </c>
      <c r="C11" s="103">
        <v>1</v>
      </c>
      <c r="D11" s="99">
        <v>134</v>
      </c>
      <c r="E11" s="101">
        <v>537</v>
      </c>
      <c r="F11" s="101">
        <f t="shared" si="1"/>
        <v>252</v>
      </c>
      <c r="G11" s="106">
        <f t="shared" si="0"/>
        <v>146.9</v>
      </c>
      <c r="H11" s="101">
        <v>342</v>
      </c>
      <c r="I11" s="108">
        <v>113</v>
      </c>
    </row>
    <row r="12" spans="1:17" s="6" customFormat="1" ht="17.25" customHeight="1" x14ac:dyDescent="0.25">
      <c r="A12" s="5" t="s">
        <v>23</v>
      </c>
      <c r="B12" s="101">
        <v>568</v>
      </c>
      <c r="C12" s="103">
        <v>6</v>
      </c>
      <c r="D12" s="99">
        <v>104</v>
      </c>
      <c r="E12" s="101">
        <v>660</v>
      </c>
      <c r="F12" s="101">
        <f t="shared" si="1"/>
        <v>-92</v>
      </c>
      <c r="G12" s="106">
        <f t="shared" si="0"/>
        <v>86.1</v>
      </c>
      <c r="H12" s="101">
        <v>306</v>
      </c>
      <c r="I12" s="108">
        <v>132</v>
      </c>
      <c r="K12" s="4"/>
      <c r="L12" s="4"/>
      <c r="M12" s="4"/>
      <c r="N12" s="50">
        <v>2016</v>
      </c>
      <c r="O12" s="4"/>
      <c r="P12" s="44"/>
      <c r="Q12" s="44"/>
    </row>
    <row r="13" spans="1:17" s="6" customFormat="1" ht="17.25" customHeight="1" x14ac:dyDescent="0.25">
      <c r="A13" s="5" t="s">
        <v>24</v>
      </c>
      <c r="B13" s="101">
        <v>642</v>
      </c>
      <c r="C13" s="103">
        <v>3</v>
      </c>
      <c r="D13" s="99">
        <v>114</v>
      </c>
      <c r="E13" s="101">
        <v>657</v>
      </c>
      <c r="F13" s="101">
        <f t="shared" si="1"/>
        <v>-15</v>
      </c>
      <c r="G13" s="106">
        <f t="shared" si="0"/>
        <v>97.7</v>
      </c>
      <c r="H13" s="101">
        <v>337</v>
      </c>
      <c r="I13" s="108">
        <v>155</v>
      </c>
      <c r="K13" s="53" t="s">
        <v>21</v>
      </c>
      <c r="L13" s="52">
        <v>-263</v>
      </c>
      <c r="M13" s="53" t="s">
        <v>16</v>
      </c>
      <c r="N13" s="52">
        <f>F5</f>
        <v>-243</v>
      </c>
      <c r="O13" s="4"/>
      <c r="P13" s="51"/>
      <c r="Q13" s="52"/>
    </row>
    <row r="14" spans="1:17" s="6" customFormat="1" ht="17.25" customHeight="1" x14ac:dyDescent="0.25">
      <c r="A14" s="5" t="s">
        <v>25</v>
      </c>
      <c r="B14" s="101">
        <v>400</v>
      </c>
      <c r="C14" s="103">
        <v>1</v>
      </c>
      <c r="D14" s="99">
        <v>70</v>
      </c>
      <c r="E14" s="101">
        <v>422</v>
      </c>
      <c r="F14" s="101">
        <f t="shared" si="1"/>
        <v>-22</v>
      </c>
      <c r="G14" s="106">
        <f t="shared" si="0"/>
        <v>94.8</v>
      </c>
      <c r="H14" s="101">
        <v>177</v>
      </c>
      <c r="I14" s="108">
        <v>109</v>
      </c>
      <c r="K14" s="53" t="s">
        <v>16</v>
      </c>
      <c r="L14" s="52">
        <v>-243</v>
      </c>
      <c r="M14" s="53" t="s">
        <v>17</v>
      </c>
      <c r="N14" s="52">
        <f t="shared" ref="N14:N29" si="2">F6</f>
        <v>-150</v>
      </c>
      <c r="O14" s="4"/>
      <c r="P14" s="51"/>
      <c r="Q14" s="52"/>
    </row>
    <row r="15" spans="1:17" s="6" customFormat="1" ht="17.25" customHeight="1" x14ac:dyDescent="0.25">
      <c r="A15" s="5" t="s">
        <v>26</v>
      </c>
      <c r="B15" s="101">
        <v>648</v>
      </c>
      <c r="C15" s="103">
        <v>5</v>
      </c>
      <c r="D15" s="99">
        <v>105</v>
      </c>
      <c r="E15" s="101">
        <v>588</v>
      </c>
      <c r="F15" s="101">
        <f t="shared" si="1"/>
        <v>60</v>
      </c>
      <c r="G15" s="106">
        <f t="shared" si="0"/>
        <v>110.2</v>
      </c>
      <c r="H15" s="101">
        <v>272</v>
      </c>
      <c r="I15" s="108">
        <v>98</v>
      </c>
      <c r="K15" s="51" t="s">
        <v>17</v>
      </c>
      <c r="L15" s="52">
        <v>-150</v>
      </c>
      <c r="M15" s="53" t="s">
        <v>18</v>
      </c>
      <c r="N15" s="52">
        <f t="shared" si="2"/>
        <v>-99</v>
      </c>
      <c r="O15" s="4"/>
      <c r="P15" s="51"/>
      <c r="Q15" s="52"/>
    </row>
    <row r="16" spans="1:17" s="6" customFormat="1" ht="17.25" customHeight="1" x14ac:dyDescent="0.25">
      <c r="A16" s="5" t="s">
        <v>27</v>
      </c>
      <c r="B16" s="101">
        <v>342</v>
      </c>
      <c r="C16" s="103" t="s">
        <v>62</v>
      </c>
      <c r="D16" s="99">
        <v>62</v>
      </c>
      <c r="E16" s="101">
        <v>327</v>
      </c>
      <c r="F16" s="101">
        <f t="shared" si="1"/>
        <v>15</v>
      </c>
      <c r="G16" s="106">
        <f t="shared" si="0"/>
        <v>104.6</v>
      </c>
      <c r="H16" s="101">
        <v>173</v>
      </c>
      <c r="I16" s="108">
        <v>61</v>
      </c>
      <c r="K16" s="53" t="s">
        <v>19</v>
      </c>
      <c r="L16" s="52">
        <v>-136</v>
      </c>
      <c r="M16" s="53" t="s">
        <v>19</v>
      </c>
      <c r="N16" s="52">
        <f t="shared" si="2"/>
        <v>-136</v>
      </c>
      <c r="O16" s="4"/>
      <c r="P16" s="51"/>
      <c r="Q16" s="52"/>
    </row>
    <row r="17" spans="1:17" s="6" customFormat="1" ht="17.25" customHeight="1" x14ac:dyDescent="0.25">
      <c r="A17" s="5" t="s">
        <v>28</v>
      </c>
      <c r="B17" s="101">
        <v>609</v>
      </c>
      <c r="C17" s="103">
        <v>2</v>
      </c>
      <c r="D17" s="99">
        <v>99</v>
      </c>
      <c r="E17" s="101">
        <v>371</v>
      </c>
      <c r="F17" s="101">
        <f t="shared" si="1"/>
        <v>238</v>
      </c>
      <c r="G17" s="106">
        <f t="shared" si="0"/>
        <v>164.2</v>
      </c>
      <c r="H17" s="101">
        <v>240</v>
      </c>
      <c r="I17" s="108">
        <v>92</v>
      </c>
      <c r="K17" s="53" t="s">
        <v>18</v>
      </c>
      <c r="L17" s="52">
        <v>-99</v>
      </c>
      <c r="M17" s="53" t="s">
        <v>20</v>
      </c>
      <c r="N17" s="52">
        <f t="shared" si="2"/>
        <v>-42</v>
      </c>
      <c r="O17" s="4"/>
      <c r="P17" s="51"/>
      <c r="Q17" s="52"/>
    </row>
    <row r="18" spans="1:17" s="6" customFormat="1" ht="17.25" customHeight="1" x14ac:dyDescent="0.25">
      <c r="A18" s="5" t="s">
        <v>29</v>
      </c>
      <c r="B18" s="101">
        <v>454</v>
      </c>
      <c r="C18" s="103">
        <v>3</v>
      </c>
      <c r="D18" s="99">
        <v>64</v>
      </c>
      <c r="E18" s="101">
        <v>468</v>
      </c>
      <c r="F18" s="101">
        <f t="shared" si="1"/>
        <v>-14</v>
      </c>
      <c r="G18" s="106">
        <f t="shared" si="0"/>
        <v>97</v>
      </c>
      <c r="H18" s="101">
        <v>218</v>
      </c>
      <c r="I18" s="108">
        <v>87</v>
      </c>
      <c r="K18" s="53" t="s">
        <v>23</v>
      </c>
      <c r="L18" s="52">
        <v>-92</v>
      </c>
      <c r="M18" s="51" t="s">
        <v>21</v>
      </c>
      <c r="N18" s="52">
        <f t="shared" si="2"/>
        <v>-263</v>
      </c>
      <c r="O18" s="4"/>
      <c r="P18" s="51"/>
      <c r="Q18" s="52"/>
    </row>
    <row r="19" spans="1:17" s="6" customFormat="1" ht="17.25" customHeight="1" x14ac:dyDescent="0.25">
      <c r="A19" s="5" t="s">
        <v>30</v>
      </c>
      <c r="B19" s="101">
        <v>176</v>
      </c>
      <c r="C19" s="103">
        <v>1</v>
      </c>
      <c r="D19" s="99">
        <v>31</v>
      </c>
      <c r="E19" s="101">
        <v>194</v>
      </c>
      <c r="F19" s="101">
        <f t="shared" si="1"/>
        <v>-18</v>
      </c>
      <c r="G19" s="106">
        <f t="shared" si="0"/>
        <v>90.7</v>
      </c>
      <c r="H19" s="101">
        <v>95</v>
      </c>
      <c r="I19" s="108">
        <v>30</v>
      </c>
      <c r="K19" s="51" t="s">
        <v>58</v>
      </c>
      <c r="L19" s="52">
        <v>-42</v>
      </c>
      <c r="M19" s="51" t="s">
        <v>22</v>
      </c>
      <c r="N19" s="52">
        <f t="shared" si="2"/>
        <v>252</v>
      </c>
      <c r="O19" s="4"/>
      <c r="P19" s="51"/>
      <c r="Q19" s="52"/>
    </row>
    <row r="20" spans="1:17" s="6" customFormat="1" ht="17.25" customHeight="1" x14ac:dyDescent="0.25">
      <c r="A20" s="5" t="s">
        <v>31</v>
      </c>
      <c r="B20" s="101">
        <v>837</v>
      </c>
      <c r="C20" s="103">
        <v>3</v>
      </c>
      <c r="D20" s="99">
        <v>125</v>
      </c>
      <c r="E20" s="101">
        <v>682</v>
      </c>
      <c r="F20" s="101">
        <f t="shared" si="1"/>
        <v>155</v>
      </c>
      <c r="G20" s="106">
        <f t="shared" si="0"/>
        <v>122.7</v>
      </c>
      <c r="H20" s="101">
        <v>363</v>
      </c>
      <c r="I20" s="108">
        <v>126</v>
      </c>
      <c r="K20" s="53" t="s">
        <v>32</v>
      </c>
      <c r="L20" s="52">
        <v>-34</v>
      </c>
      <c r="M20" s="51" t="s">
        <v>23</v>
      </c>
      <c r="N20" s="52">
        <f t="shared" si="2"/>
        <v>-92</v>
      </c>
      <c r="O20" s="4"/>
      <c r="P20" s="51"/>
      <c r="Q20" s="52"/>
    </row>
    <row r="21" spans="1:17" s="6" customFormat="1" ht="17.25" customHeight="1" x14ac:dyDescent="0.25">
      <c r="A21" s="5" t="s">
        <v>32</v>
      </c>
      <c r="B21" s="101">
        <v>100</v>
      </c>
      <c r="C21" s="103">
        <v>1</v>
      </c>
      <c r="D21" s="99">
        <v>8</v>
      </c>
      <c r="E21" s="101">
        <v>134</v>
      </c>
      <c r="F21" s="101">
        <f t="shared" si="1"/>
        <v>-34</v>
      </c>
      <c r="G21" s="106">
        <f t="shared" si="0"/>
        <v>74.599999999999994</v>
      </c>
      <c r="H21" s="101">
        <v>53</v>
      </c>
      <c r="I21" s="108">
        <v>11</v>
      </c>
      <c r="K21" s="51" t="s">
        <v>25</v>
      </c>
      <c r="L21" s="52">
        <v>-22</v>
      </c>
      <c r="M21" s="51" t="s">
        <v>24</v>
      </c>
      <c r="N21" s="52">
        <f t="shared" si="2"/>
        <v>-15</v>
      </c>
      <c r="O21" s="4"/>
      <c r="P21" s="51"/>
      <c r="Q21" s="52"/>
    </row>
    <row r="22" spans="1:17" x14ac:dyDescent="0.25">
      <c r="F22" s="104"/>
      <c r="K22" s="53" t="s">
        <v>30</v>
      </c>
      <c r="L22" s="52">
        <v>-18</v>
      </c>
      <c r="M22" s="51" t="s">
        <v>25</v>
      </c>
      <c r="N22" s="52">
        <f t="shared" si="2"/>
        <v>-22</v>
      </c>
      <c r="P22" s="53"/>
      <c r="Q22" s="52"/>
    </row>
    <row r="23" spans="1:17" x14ac:dyDescent="0.25">
      <c r="K23" s="53" t="s">
        <v>24</v>
      </c>
      <c r="L23" s="52">
        <v>-15</v>
      </c>
      <c r="M23" s="51" t="s">
        <v>26</v>
      </c>
      <c r="N23" s="52">
        <f t="shared" si="2"/>
        <v>60</v>
      </c>
      <c r="P23" s="51"/>
      <c r="Q23" s="52"/>
    </row>
    <row r="24" spans="1:17" x14ac:dyDescent="0.25">
      <c r="K24" s="53" t="s">
        <v>63</v>
      </c>
      <c r="L24" s="52">
        <v>-14</v>
      </c>
      <c r="M24" s="51" t="s">
        <v>27</v>
      </c>
      <c r="N24" s="52">
        <f t="shared" si="2"/>
        <v>15</v>
      </c>
      <c r="P24" s="51"/>
      <c r="Q24" s="52"/>
    </row>
    <row r="25" spans="1:17" x14ac:dyDescent="0.25">
      <c r="K25" s="53" t="s">
        <v>27</v>
      </c>
      <c r="L25" s="52">
        <v>15</v>
      </c>
      <c r="M25" s="51" t="s">
        <v>28</v>
      </c>
      <c r="N25" s="52">
        <f t="shared" si="2"/>
        <v>238</v>
      </c>
      <c r="P25" s="51"/>
      <c r="Q25" s="52"/>
    </row>
    <row r="26" spans="1:17" x14ac:dyDescent="0.25">
      <c r="K26" s="51" t="s">
        <v>26</v>
      </c>
      <c r="L26" s="52">
        <v>60</v>
      </c>
      <c r="M26" s="51" t="s">
        <v>29</v>
      </c>
      <c r="N26" s="52">
        <f t="shared" si="2"/>
        <v>-14</v>
      </c>
      <c r="P26" s="53"/>
      <c r="Q26" s="52"/>
    </row>
    <row r="27" spans="1:17" x14ac:dyDescent="0.25">
      <c r="K27" s="51" t="s">
        <v>31</v>
      </c>
      <c r="L27" s="52">
        <v>155</v>
      </c>
      <c r="M27" s="51" t="s">
        <v>30</v>
      </c>
      <c r="N27" s="52">
        <f t="shared" si="2"/>
        <v>-18</v>
      </c>
      <c r="P27" s="53"/>
      <c r="Q27" s="52"/>
    </row>
    <row r="28" spans="1:17" x14ac:dyDescent="0.25">
      <c r="K28" s="51" t="s">
        <v>28</v>
      </c>
      <c r="L28" s="52">
        <v>238</v>
      </c>
      <c r="M28" s="51" t="s">
        <v>31</v>
      </c>
      <c r="N28" s="52">
        <f t="shared" si="2"/>
        <v>155</v>
      </c>
      <c r="P28" s="53"/>
      <c r="Q28" s="52"/>
    </row>
    <row r="29" spans="1:17" x14ac:dyDescent="0.25">
      <c r="K29" s="51" t="s">
        <v>22</v>
      </c>
      <c r="L29" s="52">
        <v>252</v>
      </c>
      <c r="M29" s="51" t="s">
        <v>32</v>
      </c>
      <c r="N29" s="52">
        <f t="shared" si="2"/>
        <v>-34</v>
      </c>
      <c r="P29" s="53"/>
      <c r="Q29" s="52"/>
    </row>
  </sheetData>
  <mergeCells count="6">
    <mergeCell ref="B2:C2"/>
    <mergeCell ref="D2:D3"/>
    <mergeCell ref="E2:E3"/>
    <mergeCell ref="F2:F3"/>
    <mergeCell ref="H2:I2"/>
    <mergeCell ref="G2:G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3</oddFooter>
  </headerFooter>
  <ignoredErrors>
    <ignoredError sqref="G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workbookViewId="0">
      <selection activeCell="L18" sqref="L18"/>
    </sheetView>
  </sheetViews>
  <sheetFormatPr defaultColWidth="9.140625" defaultRowHeight="15" x14ac:dyDescent="0.25"/>
  <cols>
    <col min="1" max="1" width="26.28515625" style="4" customWidth="1"/>
    <col min="2" max="4" width="9.42578125" style="4" customWidth="1"/>
    <col min="5" max="9" width="9.42578125" style="89" customWidth="1"/>
    <col min="10" max="10" width="4" style="4" customWidth="1"/>
    <col min="11" max="11" width="7.5703125" style="54" customWidth="1"/>
    <col min="12" max="12" width="15" style="4" customWidth="1"/>
    <col min="13" max="13" width="4.85546875" style="4" customWidth="1"/>
    <col min="14" max="14" width="5.42578125" style="4" customWidth="1"/>
    <col min="15" max="15" width="6.28515625" style="89" customWidth="1"/>
    <col min="16" max="16" width="9.140625" style="4"/>
    <col min="17" max="19" width="5.42578125" style="4" customWidth="1"/>
    <col min="20" max="16384" width="9.140625" style="4"/>
  </cols>
  <sheetData>
    <row r="1" spans="1:15" s="120" customFormat="1" ht="27.75" customHeight="1" x14ac:dyDescent="0.2">
      <c r="A1" s="125" t="s">
        <v>95</v>
      </c>
      <c r="B1" s="127"/>
      <c r="C1" s="127"/>
      <c r="D1" s="127"/>
      <c r="E1" s="127"/>
      <c r="F1" s="127"/>
      <c r="G1" s="127"/>
      <c r="H1" s="127"/>
      <c r="I1" s="127"/>
      <c r="K1" s="128"/>
    </row>
    <row r="2" spans="1:15" ht="24.75" customHeight="1" x14ac:dyDescent="0.25">
      <c r="A2" s="8"/>
      <c r="B2" s="183" t="s">
        <v>48</v>
      </c>
      <c r="C2" s="189"/>
      <c r="D2" s="184"/>
      <c r="E2" s="190" t="s">
        <v>54</v>
      </c>
      <c r="F2" s="183" t="s">
        <v>1</v>
      </c>
      <c r="G2" s="189"/>
      <c r="H2" s="184"/>
      <c r="I2" s="192" t="s">
        <v>55</v>
      </c>
      <c r="O2" s="4"/>
    </row>
    <row r="3" spans="1:15" ht="62.25" customHeight="1" x14ac:dyDescent="0.25">
      <c r="A3" s="47"/>
      <c r="B3" s="90" t="s">
        <v>4</v>
      </c>
      <c r="C3" s="12" t="s">
        <v>43</v>
      </c>
      <c r="D3" s="12" t="s">
        <v>44</v>
      </c>
      <c r="E3" s="191"/>
      <c r="F3" s="12" t="s">
        <v>4</v>
      </c>
      <c r="G3" s="12" t="s">
        <v>43</v>
      </c>
      <c r="H3" s="12" t="s">
        <v>44</v>
      </c>
      <c r="I3" s="163"/>
      <c r="K3" s="55"/>
      <c r="L3" s="6"/>
      <c r="M3" s="56"/>
      <c r="N3" s="9"/>
      <c r="O3" s="9"/>
    </row>
    <row r="4" spans="1:15" s="6" customFormat="1" ht="27.75" customHeight="1" x14ac:dyDescent="0.25">
      <c r="A4" s="48" t="s">
        <v>6</v>
      </c>
      <c r="B4" s="100">
        <f t="shared" ref="B4:B21" si="0">SUM(C4:D4)</f>
        <v>8120</v>
      </c>
      <c r="C4" s="107">
        <f>SUM(C5:C21)</f>
        <v>4110</v>
      </c>
      <c r="D4" s="102">
        <f>SUM(D5:D21)</f>
        <v>4010</v>
      </c>
      <c r="E4" s="57">
        <f t="shared" ref="E4:E21" si="1">ROUND(D4/B4*100,1)</f>
        <v>49.4</v>
      </c>
      <c r="F4" s="100">
        <f t="shared" ref="F4:F21" si="2">SUM(G4:H4)</f>
        <v>8528</v>
      </c>
      <c r="G4" s="107">
        <f>SUM(G5:G21)</f>
        <v>4044</v>
      </c>
      <c r="H4" s="102">
        <f>SUM(H5:H21)</f>
        <v>4484</v>
      </c>
      <c r="I4" s="118">
        <f t="shared" ref="I4:I21" si="3">ROUND(H4/F4*100,1)</f>
        <v>52.6</v>
      </c>
      <c r="K4" s="58"/>
      <c r="L4" s="23"/>
      <c r="M4" s="59"/>
      <c r="N4" s="60"/>
      <c r="O4" s="60"/>
    </row>
    <row r="5" spans="1:15" s="6" customFormat="1" ht="18.75" customHeight="1" x14ac:dyDescent="0.25">
      <c r="A5" s="49" t="s">
        <v>16</v>
      </c>
      <c r="B5" s="101">
        <f t="shared" si="0"/>
        <v>313</v>
      </c>
      <c r="C5" s="116">
        <v>159</v>
      </c>
      <c r="D5" s="114">
        <v>154</v>
      </c>
      <c r="E5" s="7">
        <f t="shared" si="1"/>
        <v>49.2</v>
      </c>
      <c r="F5" s="101">
        <f t="shared" si="2"/>
        <v>556</v>
      </c>
      <c r="G5" s="116">
        <v>232</v>
      </c>
      <c r="H5" s="114">
        <v>324</v>
      </c>
      <c r="I5" s="119">
        <f t="shared" si="3"/>
        <v>58.3</v>
      </c>
      <c r="K5" s="58"/>
      <c r="L5" s="23"/>
      <c r="M5" s="59"/>
      <c r="N5" s="25"/>
      <c r="O5" s="25"/>
    </row>
    <row r="6" spans="1:15" s="6" customFormat="1" ht="17.25" customHeight="1" x14ac:dyDescent="0.25">
      <c r="A6" s="49" t="s">
        <v>17</v>
      </c>
      <c r="B6" s="101">
        <f t="shared" si="0"/>
        <v>247</v>
      </c>
      <c r="C6" s="116">
        <v>118</v>
      </c>
      <c r="D6" s="103">
        <v>129</v>
      </c>
      <c r="E6" s="7">
        <f t="shared" si="1"/>
        <v>52.2</v>
      </c>
      <c r="F6" s="101">
        <f t="shared" si="2"/>
        <v>397</v>
      </c>
      <c r="G6" s="116">
        <v>174</v>
      </c>
      <c r="H6" s="103">
        <v>223</v>
      </c>
      <c r="I6" s="119">
        <f t="shared" si="3"/>
        <v>56.2</v>
      </c>
      <c r="K6" s="58"/>
      <c r="L6" s="23"/>
      <c r="M6" s="59"/>
      <c r="N6" s="23"/>
      <c r="O6" s="23"/>
    </row>
    <row r="7" spans="1:15" s="6" customFormat="1" ht="17.25" customHeight="1" x14ac:dyDescent="0.25">
      <c r="A7" s="49" t="s">
        <v>18</v>
      </c>
      <c r="B7" s="101">
        <f t="shared" si="0"/>
        <v>426</v>
      </c>
      <c r="C7" s="108">
        <v>193</v>
      </c>
      <c r="D7" s="103">
        <v>233</v>
      </c>
      <c r="E7" s="7">
        <f t="shared" si="1"/>
        <v>54.7</v>
      </c>
      <c r="F7" s="101">
        <f t="shared" si="2"/>
        <v>525</v>
      </c>
      <c r="G7" s="108">
        <v>230</v>
      </c>
      <c r="H7" s="103">
        <v>295</v>
      </c>
      <c r="I7" s="119">
        <f t="shared" si="3"/>
        <v>56.2</v>
      </c>
      <c r="K7" s="58"/>
      <c r="L7" s="23"/>
      <c r="M7" s="59"/>
      <c r="N7" s="23"/>
      <c r="O7" s="23"/>
    </row>
    <row r="8" spans="1:15" s="6" customFormat="1" ht="17.25" customHeight="1" x14ac:dyDescent="0.25">
      <c r="A8" s="49" t="s">
        <v>19</v>
      </c>
      <c r="B8" s="101">
        <f t="shared" si="0"/>
        <v>467</v>
      </c>
      <c r="C8" s="108">
        <v>235</v>
      </c>
      <c r="D8" s="103">
        <v>232</v>
      </c>
      <c r="E8" s="7">
        <f t="shared" si="1"/>
        <v>49.7</v>
      </c>
      <c r="F8" s="101">
        <f t="shared" si="2"/>
        <v>603</v>
      </c>
      <c r="G8" s="108">
        <v>283</v>
      </c>
      <c r="H8" s="103">
        <v>320</v>
      </c>
      <c r="I8" s="119">
        <f t="shared" si="3"/>
        <v>53.1</v>
      </c>
      <c r="K8" s="58"/>
      <c r="L8" s="23"/>
      <c r="M8" s="59"/>
      <c r="N8" s="23"/>
      <c r="O8" s="23"/>
    </row>
    <row r="9" spans="1:15" s="6" customFormat="1" ht="17.25" customHeight="1" x14ac:dyDescent="0.25">
      <c r="A9" s="49" t="s">
        <v>20</v>
      </c>
      <c r="B9" s="101">
        <f t="shared" si="0"/>
        <v>615</v>
      </c>
      <c r="C9" s="108">
        <v>339</v>
      </c>
      <c r="D9" s="103">
        <v>276</v>
      </c>
      <c r="E9" s="7">
        <f t="shared" si="1"/>
        <v>44.9</v>
      </c>
      <c r="F9" s="101">
        <f t="shared" si="2"/>
        <v>657</v>
      </c>
      <c r="G9" s="108">
        <v>298</v>
      </c>
      <c r="H9" s="103">
        <v>359</v>
      </c>
      <c r="I9" s="119">
        <f t="shared" si="3"/>
        <v>54.6</v>
      </c>
      <c r="K9" s="58"/>
      <c r="L9" s="62" t="s">
        <v>46</v>
      </c>
      <c r="M9" s="40">
        <v>50.6</v>
      </c>
      <c r="N9" s="24">
        <f>ROUND(O9/O$11*100,1)</f>
        <v>50.6</v>
      </c>
      <c r="O9" s="23">
        <v>4110</v>
      </c>
    </row>
    <row r="10" spans="1:15" s="6" customFormat="1" ht="17.25" customHeight="1" x14ac:dyDescent="0.25">
      <c r="A10" s="5" t="s">
        <v>21</v>
      </c>
      <c r="B10" s="101">
        <f t="shared" si="0"/>
        <v>487</v>
      </c>
      <c r="C10" s="108">
        <v>237</v>
      </c>
      <c r="D10" s="103">
        <v>250</v>
      </c>
      <c r="E10" s="7">
        <f t="shared" si="1"/>
        <v>51.3</v>
      </c>
      <c r="F10" s="101">
        <f t="shared" si="2"/>
        <v>750</v>
      </c>
      <c r="G10" s="108">
        <v>374</v>
      </c>
      <c r="H10" s="103">
        <v>376</v>
      </c>
      <c r="I10" s="119">
        <f t="shared" si="3"/>
        <v>50.1</v>
      </c>
      <c r="K10" s="58"/>
      <c r="L10" s="62" t="s">
        <v>45</v>
      </c>
      <c r="M10" s="40">
        <v>49.4</v>
      </c>
      <c r="N10" s="24">
        <f>ROUND(O10/O$11*100,1)</f>
        <v>49.4</v>
      </c>
      <c r="O10" s="23">
        <v>4010</v>
      </c>
    </row>
    <row r="11" spans="1:15" s="6" customFormat="1" ht="17.25" customHeight="1" x14ac:dyDescent="0.25">
      <c r="A11" s="5" t="s">
        <v>22</v>
      </c>
      <c r="B11" s="101">
        <f t="shared" si="0"/>
        <v>789</v>
      </c>
      <c r="C11" s="117">
        <v>397</v>
      </c>
      <c r="D11" s="115">
        <v>392</v>
      </c>
      <c r="E11" s="7">
        <f t="shared" si="1"/>
        <v>49.7</v>
      </c>
      <c r="F11" s="101">
        <f t="shared" si="2"/>
        <v>537</v>
      </c>
      <c r="G11" s="117">
        <v>262</v>
      </c>
      <c r="H11" s="115">
        <v>275</v>
      </c>
      <c r="I11" s="119">
        <f t="shared" si="3"/>
        <v>51.2</v>
      </c>
      <c r="K11" s="58"/>
      <c r="L11" s="23"/>
      <c r="M11" s="59"/>
      <c r="N11" s="60"/>
      <c r="O11" s="60">
        <f>SUM(O9:O10)</f>
        <v>8120</v>
      </c>
    </row>
    <row r="12" spans="1:15" ht="17.25" customHeight="1" x14ac:dyDescent="0.25">
      <c r="A12" s="5" t="s">
        <v>23</v>
      </c>
      <c r="B12" s="101">
        <f t="shared" si="0"/>
        <v>568</v>
      </c>
      <c r="C12" s="108">
        <v>304</v>
      </c>
      <c r="D12" s="103">
        <v>264</v>
      </c>
      <c r="E12" s="7">
        <f t="shared" si="1"/>
        <v>46.5</v>
      </c>
      <c r="F12" s="101">
        <f t="shared" si="2"/>
        <v>660</v>
      </c>
      <c r="G12" s="108">
        <v>299</v>
      </c>
      <c r="H12" s="103">
        <v>361</v>
      </c>
      <c r="I12" s="119">
        <f t="shared" si="3"/>
        <v>54.7</v>
      </c>
      <c r="K12" s="58"/>
      <c r="L12" s="23"/>
      <c r="M12" s="59"/>
      <c r="N12" s="25"/>
      <c r="O12" s="25"/>
    </row>
    <row r="13" spans="1:15" ht="17.25" customHeight="1" x14ac:dyDescent="0.25">
      <c r="A13" s="5" t="s">
        <v>24</v>
      </c>
      <c r="B13" s="101">
        <f t="shared" si="0"/>
        <v>642</v>
      </c>
      <c r="C13" s="108">
        <v>329</v>
      </c>
      <c r="D13" s="103">
        <v>313</v>
      </c>
      <c r="E13" s="7">
        <f t="shared" si="1"/>
        <v>48.8</v>
      </c>
      <c r="F13" s="101">
        <f t="shared" si="2"/>
        <v>657</v>
      </c>
      <c r="G13" s="108">
        <v>311</v>
      </c>
      <c r="H13" s="103">
        <v>346</v>
      </c>
      <c r="I13" s="119">
        <f t="shared" si="3"/>
        <v>52.7</v>
      </c>
      <c r="K13" s="58"/>
      <c r="L13" s="23"/>
      <c r="M13" s="59"/>
      <c r="N13" s="23"/>
      <c r="O13" s="23"/>
    </row>
    <row r="14" spans="1:15" ht="17.25" customHeight="1" x14ac:dyDescent="0.25">
      <c r="A14" s="5" t="s">
        <v>25</v>
      </c>
      <c r="B14" s="101">
        <f t="shared" si="0"/>
        <v>400</v>
      </c>
      <c r="C14" s="108">
        <v>195</v>
      </c>
      <c r="D14" s="103">
        <v>205</v>
      </c>
      <c r="E14" s="7">
        <f t="shared" si="1"/>
        <v>51.3</v>
      </c>
      <c r="F14" s="101">
        <f t="shared" si="2"/>
        <v>422</v>
      </c>
      <c r="G14" s="108">
        <v>199</v>
      </c>
      <c r="H14" s="103">
        <v>223</v>
      </c>
      <c r="I14" s="119">
        <f t="shared" si="3"/>
        <v>52.8</v>
      </c>
      <c r="K14" s="58"/>
      <c r="L14" s="62" t="s">
        <v>51</v>
      </c>
      <c r="M14" s="40">
        <v>47.4</v>
      </c>
      <c r="N14" s="24">
        <f>ROUND(O14/O$16*100,1)</f>
        <v>47.4</v>
      </c>
      <c r="O14" s="23">
        <v>4044</v>
      </c>
    </row>
    <row r="15" spans="1:15" ht="17.25" customHeight="1" x14ac:dyDescent="0.25">
      <c r="A15" s="5" t="s">
        <v>26</v>
      </c>
      <c r="B15" s="101">
        <f t="shared" si="0"/>
        <v>648</v>
      </c>
      <c r="C15" s="108">
        <v>316</v>
      </c>
      <c r="D15" s="103">
        <v>332</v>
      </c>
      <c r="E15" s="7">
        <f t="shared" si="1"/>
        <v>51.2</v>
      </c>
      <c r="F15" s="101">
        <f t="shared" si="2"/>
        <v>588</v>
      </c>
      <c r="G15" s="108">
        <v>313</v>
      </c>
      <c r="H15" s="103">
        <v>275</v>
      </c>
      <c r="I15" s="119">
        <f t="shared" si="3"/>
        <v>46.8</v>
      </c>
      <c r="K15" s="58"/>
      <c r="L15" s="62" t="s">
        <v>52</v>
      </c>
      <c r="M15" s="40">
        <v>52.6</v>
      </c>
      <c r="N15" s="24">
        <f>ROUND(O15/O$16*100,1)</f>
        <v>52.6</v>
      </c>
      <c r="O15" s="23">
        <v>4484</v>
      </c>
    </row>
    <row r="16" spans="1:15" ht="17.25" customHeight="1" x14ac:dyDescent="0.25">
      <c r="A16" s="5" t="s">
        <v>27</v>
      </c>
      <c r="B16" s="101">
        <f t="shared" si="0"/>
        <v>342</v>
      </c>
      <c r="C16" s="108">
        <v>160</v>
      </c>
      <c r="D16" s="103">
        <v>182</v>
      </c>
      <c r="E16" s="7">
        <f t="shared" si="1"/>
        <v>53.2</v>
      </c>
      <c r="F16" s="101">
        <f t="shared" si="2"/>
        <v>327</v>
      </c>
      <c r="G16" s="108">
        <v>155</v>
      </c>
      <c r="H16" s="103">
        <v>172</v>
      </c>
      <c r="I16" s="119">
        <f t="shared" si="3"/>
        <v>52.6</v>
      </c>
      <c r="K16" s="58"/>
      <c r="L16" s="23"/>
      <c r="M16" s="59"/>
      <c r="N16" s="60"/>
      <c r="O16" s="60">
        <f>SUM(O14:O15)</f>
        <v>8528</v>
      </c>
    </row>
    <row r="17" spans="1:19" ht="17.25" customHeight="1" x14ac:dyDescent="0.25">
      <c r="A17" s="5" t="s">
        <v>28</v>
      </c>
      <c r="B17" s="101">
        <f t="shared" si="0"/>
        <v>609</v>
      </c>
      <c r="C17" s="108">
        <v>301</v>
      </c>
      <c r="D17" s="103">
        <v>308</v>
      </c>
      <c r="E17" s="7">
        <f t="shared" si="1"/>
        <v>50.6</v>
      </c>
      <c r="F17" s="101">
        <f t="shared" si="2"/>
        <v>371</v>
      </c>
      <c r="G17" s="108">
        <v>189</v>
      </c>
      <c r="H17" s="103">
        <v>182</v>
      </c>
      <c r="I17" s="119">
        <f t="shared" si="3"/>
        <v>49.1</v>
      </c>
      <c r="K17" s="58"/>
      <c r="L17" s="23"/>
      <c r="M17" s="59"/>
      <c r="N17" s="23"/>
      <c r="O17" s="23"/>
    </row>
    <row r="18" spans="1:19" ht="17.25" customHeight="1" x14ac:dyDescent="0.25">
      <c r="A18" s="5" t="s">
        <v>29</v>
      </c>
      <c r="B18" s="101">
        <f t="shared" si="0"/>
        <v>454</v>
      </c>
      <c r="C18" s="108">
        <v>244</v>
      </c>
      <c r="D18" s="103">
        <v>210</v>
      </c>
      <c r="E18" s="7">
        <f t="shared" si="1"/>
        <v>46.3</v>
      </c>
      <c r="F18" s="101">
        <f t="shared" si="2"/>
        <v>468</v>
      </c>
      <c r="G18" s="108">
        <v>236</v>
      </c>
      <c r="H18" s="103">
        <v>232</v>
      </c>
      <c r="I18" s="119">
        <f t="shared" si="3"/>
        <v>49.6</v>
      </c>
      <c r="K18" s="58"/>
      <c r="L18" s="23"/>
      <c r="M18" s="59"/>
      <c r="N18" s="23"/>
      <c r="O18" s="23"/>
    </row>
    <row r="19" spans="1:19" ht="17.25" customHeight="1" x14ac:dyDescent="0.25">
      <c r="A19" s="5" t="s">
        <v>30</v>
      </c>
      <c r="B19" s="101">
        <f t="shared" si="0"/>
        <v>176</v>
      </c>
      <c r="C19" s="108">
        <v>98</v>
      </c>
      <c r="D19" s="103">
        <v>78</v>
      </c>
      <c r="E19" s="7">
        <f t="shared" si="1"/>
        <v>44.3</v>
      </c>
      <c r="F19" s="101">
        <f t="shared" si="2"/>
        <v>194</v>
      </c>
      <c r="G19" s="108">
        <v>97</v>
      </c>
      <c r="H19" s="103">
        <v>97</v>
      </c>
      <c r="I19" s="119">
        <f t="shared" si="3"/>
        <v>50</v>
      </c>
      <c r="K19" s="58"/>
      <c r="L19" s="23"/>
      <c r="M19" s="59"/>
      <c r="N19" s="23"/>
      <c r="O19" s="23"/>
    </row>
    <row r="20" spans="1:19" ht="17.25" customHeight="1" x14ac:dyDescent="0.25">
      <c r="A20" s="5" t="s">
        <v>31</v>
      </c>
      <c r="B20" s="101">
        <f t="shared" si="0"/>
        <v>837</v>
      </c>
      <c r="C20" s="108">
        <v>435</v>
      </c>
      <c r="D20" s="103">
        <v>402</v>
      </c>
      <c r="E20" s="7">
        <f t="shared" si="1"/>
        <v>48</v>
      </c>
      <c r="F20" s="101">
        <f t="shared" si="2"/>
        <v>682</v>
      </c>
      <c r="G20" s="108">
        <v>327</v>
      </c>
      <c r="H20" s="103">
        <v>355</v>
      </c>
      <c r="I20" s="119">
        <f t="shared" si="3"/>
        <v>52.1</v>
      </c>
      <c r="K20" s="58"/>
      <c r="L20" s="23"/>
      <c r="M20" s="59"/>
      <c r="N20" s="23"/>
      <c r="O20" s="23"/>
    </row>
    <row r="21" spans="1:19" ht="17.25" customHeight="1" x14ac:dyDescent="0.25">
      <c r="A21" s="5" t="s">
        <v>32</v>
      </c>
      <c r="B21" s="101">
        <f t="shared" si="0"/>
        <v>100</v>
      </c>
      <c r="C21" s="108">
        <v>50</v>
      </c>
      <c r="D21" s="103">
        <v>50</v>
      </c>
      <c r="E21" s="7">
        <f t="shared" si="1"/>
        <v>50</v>
      </c>
      <c r="F21" s="101">
        <f t="shared" si="2"/>
        <v>134</v>
      </c>
      <c r="G21" s="108">
        <v>65</v>
      </c>
      <c r="H21" s="103">
        <v>69</v>
      </c>
      <c r="I21" s="119">
        <f t="shared" si="3"/>
        <v>51.5</v>
      </c>
      <c r="K21" s="58"/>
      <c r="L21" s="23"/>
      <c r="M21" s="59"/>
      <c r="N21" s="23"/>
      <c r="O21" s="23"/>
    </row>
    <row r="22" spans="1:19" ht="18.75" customHeight="1" x14ac:dyDescent="0.25">
      <c r="A22" s="63"/>
      <c r="B22" s="23"/>
      <c r="C22" s="23"/>
      <c r="D22" s="23"/>
      <c r="E22" s="23"/>
      <c r="F22" s="23"/>
      <c r="G22" s="23"/>
      <c r="H22" s="23"/>
      <c r="I22" s="23"/>
      <c r="K22" s="58"/>
      <c r="L22" s="23"/>
      <c r="M22" s="59"/>
      <c r="N22" s="23"/>
      <c r="O22" s="23"/>
    </row>
    <row r="23" spans="1:19" ht="18.75" customHeight="1" x14ac:dyDescent="0.25">
      <c r="A23" s="63"/>
      <c r="B23" s="23"/>
      <c r="C23" s="23"/>
      <c r="D23" s="23"/>
      <c r="E23" s="23"/>
      <c r="F23" s="23"/>
      <c r="G23" s="23"/>
      <c r="H23" s="23"/>
      <c r="I23" s="23"/>
      <c r="K23" s="58"/>
      <c r="L23" s="3"/>
      <c r="M23" s="2"/>
      <c r="N23" s="2"/>
      <c r="O23" s="23"/>
    </row>
    <row r="24" spans="1:19" ht="18.75" customHeight="1" x14ac:dyDescent="0.25">
      <c r="A24" s="63"/>
      <c r="B24" s="23"/>
      <c r="C24" s="23"/>
      <c r="D24" s="23"/>
      <c r="E24" s="23"/>
      <c r="F24" s="23"/>
      <c r="G24" s="23"/>
      <c r="H24" s="23"/>
      <c r="I24" s="23"/>
      <c r="K24" s="64"/>
      <c r="L24" s="65"/>
      <c r="M24" s="65"/>
      <c r="N24" s="29"/>
      <c r="O24" s="23"/>
    </row>
    <row r="25" spans="1:19" ht="18.75" customHeight="1" x14ac:dyDescent="0.25">
      <c r="A25" s="63"/>
      <c r="B25" s="23"/>
      <c r="C25" s="23"/>
      <c r="D25" s="23"/>
      <c r="E25" s="23"/>
      <c r="F25" s="23"/>
      <c r="G25" s="23"/>
      <c r="H25" s="23"/>
      <c r="I25" s="23"/>
      <c r="K25" s="64"/>
      <c r="L25" s="65"/>
      <c r="M25" s="66"/>
      <c r="N25" s="29"/>
      <c r="O25" s="23"/>
    </row>
    <row r="26" spans="1:19" ht="18.75" customHeight="1" x14ac:dyDescent="0.25">
      <c r="K26" s="64"/>
      <c r="L26" s="62"/>
      <c r="M26" s="40"/>
      <c r="N26" s="29"/>
    </row>
    <row r="27" spans="1:19" x14ac:dyDescent="0.25">
      <c r="E27" s="4"/>
      <c r="F27" s="4"/>
      <c r="G27" s="4"/>
      <c r="H27" s="4"/>
      <c r="I27" s="4"/>
      <c r="K27" s="64"/>
      <c r="L27" s="62"/>
      <c r="M27" s="40"/>
      <c r="N27" s="29"/>
      <c r="P27" s="58"/>
      <c r="Q27" s="3"/>
      <c r="R27" s="2"/>
      <c r="S27" s="2"/>
    </row>
    <row r="28" spans="1:19" x14ac:dyDescent="0.25">
      <c r="K28" s="64"/>
      <c r="L28" s="23"/>
      <c r="M28" s="59"/>
      <c r="N28" s="29"/>
      <c r="O28" s="29"/>
      <c r="P28" s="64"/>
      <c r="Q28" s="65"/>
      <c r="R28" s="65"/>
      <c r="S28" s="29"/>
    </row>
    <row r="29" spans="1:19" x14ac:dyDescent="0.25">
      <c r="K29" s="67"/>
      <c r="L29" s="23"/>
      <c r="M29" s="59"/>
      <c r="N29" s="29"/>
      <c r="O29" s="29"/>
      <c r="P29" s="64"/>
      <c r="Q29" s="65"/>
      <c r="R29" s="66"/>
      <c r="S29" s="29"/>
    </row>
    <row r="30" spans="1:19" x14ac:dyDescent="0.25">
      <c r="K30" s="67"/>
      <c r="L30" s="23"/>
      <c r="M30" s="59"/>
      <c r="N30" s="29"/>
      <c r="O30" s="29"/>
      <c r="P30" s="64"/>
      <c r="Q30" s="66"/>
      <c r="R30" s="66"/>
      <c r="S30" s="29"/>
    </row>
    <row r="31" spans="1:19" x14ac:dyDescent="0.25">
      <c r="K31" s="67"/>
      <c r="L31" s="62"/>
      <c r="M31" s="40"/>
      <c r="N31" s="29"/>
      <c r="O31" s="29"/>
      <c r="P31" s="64"/>
      <c r="Q31" s="66"/>
      <c r="R31" s="66"/>
      <c r="S31" s="29"/>
    </row>
    <row r="32" spans="1:19" x14ac:dyDescent="0.25">
      <c r="K32" s="67"/>
      <c r="L32" s="62"/>
      <c r="M32" s="40"/>
      <c r="N32" s="29"/>
      <c r="O32" s="29"/>
      <c r="P32" s="64"/>
      <c r="Q32" s="66"/>
      <c r="R32" s="66"/>
      <c r="S32" s="29"/>
    </row>
    <row r="33" spans="11:19" x14ac:dyDescent="0.25">
      <c r="K33" s="67"/>
      <c r="L33" s="66"/>
      <c r="M33" s="66"/>
      <c r="N33" s="29"/>
      <c r="O33" s="29"/>
      <c r="P33" s="67"/>
      <c r="Q33" s="66"/>
      <c r="R33" s="66"/>
      <c r="S33" s="29"/>
    </row>
    <row r="34" spans="11:19" x14ac:dyDescent="0.25">
      <c r="K34" s="67"/>
      <c r="L34" s="66"/>
      <c r="M34" s="66"/>
      <c r="N34" s="29"/>
      <c r="O34" s="29"/>
      <c r="P34" s="67"/>
      <c r="Q34" s="68"/>
      <c r="R34" s="68"/>
      <c r="S34" s="29"/>
    </row>
    <row r="35" spans="11:19" x14ac:dyDescent="0.25">
      <c r="K35" s="67"/>
      <c r="L35" s="66"/>
      <c r="M35" s="66"/>
      <c r="N35" s="29"/>
      <c r="O35" s="29"/>
      <c r="P35" s="67"/>
      <c r="Q35" s="66"/>
      <c r="R35" s="66"/>
      <c r="S35" s="29"/>
    </row>
    <row r="36" spans="11:19" x14ac:dyDescent="0.25">
      <c r="K36" s="67"/>
      <c r="L36" s="66"/>
      <c r="M36" s="66"/>
      <c r="N36" s="29"/>
      <c r="O36" s="29"/>
      <c r="P36" s="67"/>
      <c r="Q36" s="66"/>
      <c r="R36" s="66"/>
      <c r="S36" s="29"/>
    </row>
    <row r="37" spans="11:19" x14ac:dyDescent="0.25">
      <c r="K37" s="67"/>
      <c r="L37" s="66"/>
      <c r="M37" s="66"/>
      <c r="N37" s="29"/>
      <c r="O37" s="29"/>
      <c r="P37" s="67"/>
      <c r="Q37" s="66"/>
      <c r="R37" s="66"/>
      <c r="S37" s="29"/>
    </row>
    <row r="38" spans="11:19" x14ac:dyDescent="0.25">
      <c r="K38" s="67"/>
      <c r="L38" s="66"/>
      <c r="M38" s="66"/>
      <c r="N38" s="29"/>
      <c r="O38" s="29"/>
      <c r="P38" s="67"/>
      <c r="Q38" s="66"/>
      <c r="R38" s="66"/>
      <c r="S38" s="29"/>
    </row>
    <row r="39" spans="11:19" x14ac:dyDescent="0.25">
      <c r="K39" s="67"/>
      <c r="L39" s="66"/>
      <c r="M39" s="66"/>
      <c r="N39" s="29"/>
      <c r="O39" s="29"/>
      <c r="P39" s="67"/>
      <c r="Q39" s="66"/>
      <c r="R39" s="66"/>
      <c r="S39" s="29"/>
    </row>
    <row r="40" spans="11:19" x14ac:dyDescent="0.25">
      <c r="K40" s="67"/>
      <c r="L40" s="66"/>
      <c r="M40" s="66"/>
      <c r="N40" s="29"/>
      <c r="O40" s="29"/>
      <c r="P40" s="67"/>
      <c r="Q40" s="66"/>
      <c r="R40" s="66"/>
      <c r="S40" s="29"/>
    </row>
    <row r="41" spans="11:19" x14ac:dyDescent="0.25">
      <c r="O41" s="29"/>
      <c r="P41" s="67"/>
      <c r="Q41" s="66"/>
      <c r="R41" s="66"/>
      <c r="S41" s="29"/>
    </row>
    <row r="42" spans="11:19" x14ac:dyDescent="0.25">
      <c r="O42" s="29"/>
      <c r="P42" s="67"/>
      <c r="Q42" s="66"/>
      <c r="R42" s="66"/>
      <c r="S42" s="29"/>
    </row>
    <row r="43" spans="11:19" x14ac:dyDescent="0.25">
      <c r="O43" s="29"/>
      <c r="P43" s="67"/>
      <c r="Q43" s="66"/>
      <c r="R43" s="66"/>
      <c r="S43" s="29"/>
    </row>
    <row r="44" spans="11:19" x14ac:dyDescent="0.25">
      <c r="O44" s="29"/>
      <c r="P44" s="67"/>
      <c r="Q44" s="66"/>
      <c r="R44" s="66"/>
      <c r="S44" s="29"/>
    </row>
    <row r="53" spans="1:19" ht="16.5" customHeight="1" x14ac:dyDescent="0.25">
      <c r="A53" s="54"/>
      <c r="K53" s="58"/>
      <c r="L53" s="3"/>
      <c r="M53" s="2"/>
      <c r="N53" s="2"/>
      <c r="O53" s="2"/>
      <c r="P53" s="2"/>
      <c r="Q53" s="2"/>
      <c r="R53" s="2"/>
      <c r="S53" s="2"/>
    </row>
    <row r="54" spans="1:19" x14ac:dyDescent="0.25">
      <c r="A54" s="42"/>
      <c r="B54" s="69"/>
      <c r="C54" s="69"/>
      <c r="D54" s="69"/>
      <c r="E54" s="69"/>
      <c r="F54" s="69"/>
      <c r="G54" s="69"/>
      <c r="H54" s="69"/>
      <c r="I54" s="69"/>
      <c r="K54" s="51"/>
      <c r="L54" s="29"/>
      <c r="M54" s="29"/>
      <c r="N54" s="29"/>
      <c r="O54" s="29"/>
      <c r="P54" s="53"/>
      <c r="Q54" s="29"/>
      <c r="R54" s="29"/>
      <c r="S54" s="29"/>
    </row>
    <row r="55" spans="1:19" x14ac:dyDescent="0.25">
      <c r="A55" s="42"/>
      <c r="B55" s="69"/>
      <c r="C55" s="69"/>
      <c r="D55" s="69"/>
      <c r="E55" s="69"/>
      <c r="F55" s="69"/>
      <c r="G55" s="69"/>
      <c r="H55" s="69"/>
      <c r="I55" s="69"/>
      <c r="K55" s="51"/>
      <c r="L55" s="29"/>
      <c r="M55" s="29"/>
      <c r="N55" s="29"/>
      <c r="O55" s="29"/>
      <c r="P55" s="53"/>
      <c r="Q55" s="29"/>
      <c r="R55" s="29"/>
      <c r="S55" s="29"/>
    </row>
    <row r="56" spans="1:19" x14ac:dyDescent="0.25">
      <c r="A56" s="42"/>
      <c r="B56" s="69"/>
      <c r="C56" s="69"/>
      <c r="D56" s="69"/>
      <c r="E56" s="69"/>
      <c r="F56" s="69"/>
      <c r="G56" s="69"/>
      <c r="H56" s="69"/>
      <c r="I56" s="69"/>
      <c r="K56" s="51"/>
      <c r="L56" s="29"/>
      <c r="M56" s="29"/>
      <c r="N56" s="29"/>
      <c r="O56" s="29"/>
      <c r="P56" s="53"/>
      <c r="Q56" s="29"/>
      <c r="R56" s="29"/>
      <c r="S56" s="29"/>
    </row>
    <row r="57" spans="1:19" x14ac:dyDescent="0.25">
      <c r="A57" s="42"/>
      <c r="B57" s="69"/>
      <c r="C57" s="69"/>
      <c r="D57" s="69"/>
      <c r="E57" s="69"/>
      <c r="F57" s="69"/>
      <c r="G57" s="69"/>
      <c r="H57" s="69"/>
      <c r="I57" s="69"/>
      <c r="K57" s="51"/>
      <c r="L57" s="29"/>
      <c r="M57" s="29"/>
      <c r="N57" s="29"/>
      <c r="O57" s="29"/>
      <c r="P57" s="53"/>
      <c r="Q57" s="29"/>
      <c r="R57" s="29"/>
      <c r="S57" s="29"/>
    </row>
    <row r="58" spans="1:19" x14ac:dyDescent="0.25">
      <c r="A58" s="42"/>
      <c r="B58" s="69"/>
      <c r="C58" s="69"/>
      <c r="D58" s="69"/>
      <c r="E58" s="69"/>
      <c r="F58" s="69"/>
      <c r="G58" s="69"/>
      <c r="H58" s="69"/>
      <c r="I58" s="69"/>
      <c r="K58" s="53"/>
      <c r="L58" s="29"/>
      <c r="M58" s="29"/>
      <c r="N58" s="29"/>
      <c r="O58" s="29"/>
      <c r="P58" s="53"/>
      <c r="Q58" s="29"/>
      <c r="R58" s="29"/>
      <c r="S58" s="29"/>
    </row>
    <row r="59" spans="1:19" x14ac:dyDescent="0.25">
      <c r="K59" s="51"/>
      <c r="L59" s="29"/>
      <c r="M59" s="29"/>
      <c r="N59" s="29"/>
      <c r="O59" s="29"/>
      <c r="P59" s="51"/>
      <c r="Q59" s="29"/>
      <c r="R59" s="29"/>
      <c r="S59" s="29"/>
    </row>
    <row r="60" spans="1:19" x14ac:dyDescent="0.25">
      <c r="K60" s="51"/>
      <c r="L60" s="29"/>
      <c r="M60" s="29"/>
      <c r="N60" s="29"/>
      <c r="O60" s="29"/>
      <c r="P60" s="51"/>
      <c r="Q60" s="29"/>
      <c r="R60" s="29"/>
      <c r="S60" s="29"/>
    </row>
    <row r="61" spans="1:19" x14ac:dyDescent="0.25">
      <c r="K61" s="51"/>
      <c r="L61" s="29"/>
      <c r="M61" s="29"/>
      <c r="N61" s="29"/>
      <c r="O61" s="29"/>
      <c r="P61" s="51"/>
      <c r="Q61" s="29"/>
      <c r="R61" s="29"/>
      <c r="S61" s="29"/>
    </row>
    <row r="62" spans="1:19" x14ac:dyDescent="0.25">
      <c r="K62" s="51"/>
      <c r="L62" s="29"/>
      <c r="M62" s="29"/>
      <c r="N62" s="29"/>
      <c r="O62" s="29"/>
      <c r="P62" s="51"/>
      <c r="Q62" s="29"/>
      <c r="R62" s="29"/>
      <c r="S62" s="29"/>
    </row>
    <row r="63" spans="1:19" x14ac:dyDescent="0.25">
      <c r="K63" s="53"/>
      <c r="L63" s="29"/>
      <c r="M63" s="29"/>
      <c r="N63" s="29"/>
      <c r="O63" s="29"/>
      <c r="P63" s="51"/>
      <c r="Q63" s="29"/>
      <c r="R63" s="29"/>
      <c r="S63" s="29"/>
    </row>
    <row r="64" spans="1:19" x14ac:dyDescent="0.25">
      <c r="K64" s="51"/>
      <c r="L64" s="29"/>
      <c r="M64" s="29"/>
      <c r="N64" s="29"/>
      <c r="O64" s="29"/>
      <c r="P64" s="51"/>
      <c r="Q64" s="29"/>
      <c r="R64" s="29"/>
      <c r="S64" s="29"/>
    </row>
    <row r="65" spans="11:19" x14ac:dyDescent="0.25">
      <c r="K65" s="51"/>
      <c r="L65" s="29"/>
      <c r="M65" s="29"/>
      <c r="N65" s="29"/>
      <c r="O65" s="29"/>
      <c r="P65" s="51"/>
      <c r="Q65" s="29"/>
      <c r="R65" s="29"/>
      <c r="S65" s="29"/>
    </row>
    <row r="66" spans="11:19" x14ac:dyDescent="0.25">
      <c r="K66" s="53"/>
      <c r="L66" s="29"/>
      <c r="M66" s="29"/>
      <c r="N66" s="29"/>
      <c r="O66" s="29"/>
      <c r="P66" s="51"/>
      <c r="Q66" s="29"/>
      <c r="R66" s="29"/>
      <c r="S66" s="29"/>
    </row>
    <row r="67" spans="11:19" x14ac:dyDescent="0.25">
      <c r="K67" s="53"/>
      <c r="L67" s="29"/>
      <c r="M67" s="29"/>
      <c r="N67" s="29"/>
      <c r="O67" s="29"/>
      <c r="P67" s="51"/>
      <c r="Q67" s="29"/>
      <c r="R67" s="29"/>
      <c r="S67" s="29"/>
    </row>
    <row r="68" spans="11:19" x14ac:dyDescent="0.25">
      <c r="K68" s="53"/>
      <c r="L68" s="29"/>
      <c r="M68" s="29"/>
      <c r="N68" s="29"/>
      <c r="O68" s="29"/>
      <c r="P68" s="51"/>
      <c r="Q68" s="29"/>
      <c r="R68" s="29"/>
      <c r="S68" s="29"/>
    </row>
    <row r="69" spans="11:19" x14ac:dyDescent="0.25">
      <c r="K69" s="51"/>
      <c r="L69" s="29"/>
      <c r="M69" s="29"/>
      <c r="N69" s="29"/>
      <c r="O69" s="29"/>
      <c r="P69" s="51"/>
      <c r="Q69" s="29"/>
      <c r="R69" s="29"/>
      <c r="S69" s="29"/>
    </row>
    <row r="70" spans="11:19" x14ac:dyDescent="0.25">
      <c r="K70" s="51"/>
      <c r="L70" s="29"/>
      <c r="M70" s="29"/>
      <c r="N70" s="29"/>
      <c r="O70" s="29"/>
      <c r="P70" s="51"/>
      <c r="Q70" s="29"/>
      <c r="R70" s="29"/>
      <c r="S70" s="29"/>
    </row>
  </sheetData>
  <mergeCells count="4">
    <mergeCell ref="B2:D2"/>
    <mergeCell ref="E2:E3"/>
    <mergeCell ref="F2:H2"/>
    <mergeCell ref="I2:I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workbookViewId="0">
      <selection activeCell="M13" sqref="M13"/>
    </sheetView>
  </sheetViews>
  <sheetFormatPr defaultColWidth="9.140625" defaultRowHeight="15" x14ac:dyDescent="0.25"/>
  <cols>
    <col min="1" max="1" width="14.42578125" style="4" customWidth="1"/>
    <col min="2" max="2" width="10.5703125" style="4" customWidth="1"/>
    <col min="3" max="3" width="9.42578125" style="4" customWidth="1"/>
    <col min="4" max="4" width="10.5703125" style="89" customWidth="1"/>
    <col min="5" max="5" width="9.42578125" style="89" customWidth="1"/>
    <col min="6" max="6" width="10.5703125" style="54" customWidth="1"/>
    <col min="7" max="7" width="9.140625" style="54"/>
    <col min="8" max="8" width="10.5703125" style="54" customWidth="1"/>
    <col min="9" max="9" width="9.140625" style="54"/>
    <col min="10" max="11" width="7.140625" style="54" customWidth="1"/>
    <col min="12" max="12" width="9.140625" style="54"/>
    <col min="13" max="13" width="6.7109375" style="4" customWidth="1"/>
    <col min="14" max="14" width="4.85546875" style="4" customWidth="1"/>
    <col min="15" max="15" width="5.42578125" style="4" customWidth="1"/>
    <col min="16" max="16" width="6.28515625" style="89" customWidth="1"/>
    <col min="17" max="17" width="9.140625" style="4"/>
    <col min="18" max="20" width="5.42578125" style="4" customWidth="1"/>
    <col min="21" max="16384" width="9.140625" style="4"/>
  </cols>
  <sheetData>
    <row r="1" spans="1:20" s="120" customFormat="1" ht="27.75" customHeight="1" x14ac:dyDescent="0.2">
      <c r="A1" s="125" t="s">
        <v>96</v>
      </c>
      <c r="B1" s="125"/>
      <c r="C1" s="125"/>
      <c r="D1" s="125"/>
      <c r="E1" s="125"/>
      <c r="F1" s="125"/>
      <c r="G1" s="125"/>
      <c r="H1" s="125"/>
      <c r="I1" s="125"/>
      <c r="J1" s="128"/>
      <c r="K1" s="128"/>
      <c r="L1" s="128"/>
      <c r="O1" s="124"/>
      <c r="P1" s="124"/>
    </row>
    <row r="2" spans="1:20" ht="24.75" customHeight="1" x14ac:dyDescent="0.25">
      <c r="A2" s="8"/>
      <c r="B2" s="183" t="s">
        <v>6</v>
      </c>
      <c r="C2" s="189"/>
      <c r="D2" s="189"/>
      <c r="E2" s="189"/>
      <c r="F2" s="183" t="s">
        <v>41</v>
      </c>
      <c r="G2" s="189"/>
      <c r="H2" s="189"/>
      <c r="I2" s="189"/>
      <c r="J2" s="70"/>
      <c r="K2" s="70"/>
      <c r="L2" s="70"/>
      <c r="O2" s="6"/>
      <c r="P2" s="6"/>
    </row>
    <row r="3" spans="1:20" ht="24.75" customHeight="1" x14ac:dyDescent="0.25">
      <c r="A3" s="6"/>
      <c r="B3" s="183" t="s">
        <v>48</v>
      </c>
      <c r="C3" s="189"/>
      <c r="D3" s="183" t="s">
        <v>1</v>
      </c>
      <c r="E3" s="189"/>
      <c r="F3" s="183" t="s">
        <v>48</v>
      </c>
      <c r="G3" s="189"/>
      <c r="H3" s="183" t="s">
        <v>1</v>
      </c>
      <c r="I3" s="189"/>
      <c r="J3" s="70"/>
      <c r="K3" s="70"/>
      <c r="L3" s="70"/>
      <c r="O3" s="6"/>
      <c r="P3" s="6"/>
    </row>
    <row r="4" spans="1:20" ht="62.25" customHeight="1" x14ac:dyDescent="0.25">
      <c r="A4" s="47"/>
      <c r="B4" s="12" t="s">
        <v>4</v>
      </c>
      <c r="C4" s="12" t="s">
        <v>50</v>
      </c>
      <c r="D4" s="12" t="s">
        <v>4</v>
      </c>
      <c r="E4" s="91" t="s">
        <v>50</v>
      </c>
      <c r="F4" s="12" t="s">
        <v>4</v>
      </c>
      <c r="G4" s="12" t="s">
        <v>50</v>
      </c>
      <c r="H4" s="12" t="s">
        <v>4</v>
      </c>
      <c r="I4" s="91" t="s">
        <v>50</v>
      </c>
      <c r="J4" s="9"/>
      <c r="K4" s="9"/>
      <c r="L4" s="9"/>
      <c r="N4" s="71"/>
      <c r="O4" s="9"/>
      <c r="P4" s="9"/>
    </row>
    <row r="5" spans="1:20" ht="33.75" customHeight="1" x14ac:dyDescent="0.25">
      <c r="A5" s="25" t="s">
        <v>47</v>
      </c>
      <c r="B5" s="18">
        <v>8411</v>
      </c>
      <c r="C5" s="111">
        <v>95.7</v>
      </c>
      <c r="D5" s="18">
        <v>8396</v>
      </c>
      <c r="E5" s="111">
        <v>99.2</v>
      </c>
      <c r="F5" s="18">
        <v>41197</v>
      </c>
      <c r="G5" s="110">
        <v>95</v>
      </c>
      <c r="H5" s="23">
        <v>51019</v>
      </c>
      <c r="I5" s="109">
        <v>97.9</v>
      </c>
      <c r="J5" s="58"/>
      <c r="K5" s="58"/>
      <c r="L5" s="58"/>
      <c r="M5" s="23"/>
      <c r="N5" s="59"/>
      <c r="O5" s="23"/>
      <c r="P5" s="23"/>
    </row>
    <row r="6" spans="1:20" ht="17.25" customHeight="1" x14ac:dyDescent="0.25">
      <c r="A6" s="25" t="s">
        <v>53</v>
      </c>
      <c r="B6" s="18">
        <v>8394</v>
      </c>
      <c r="C6" s="111">
        <f t="shared" ref="C6:C8" si="0">ROUND(B6/B5*100,1)</f>
        <v>99.8</v>
      </c>
      <c r="D6" s="18">
        <v>8329</v>
      </c>
      <c r="E6" s="111">
        <f t="shared" ref="E6:E8" si="1">ROUND(D6/D5*100,1)</f>
        <v>99.2</v>
      </c>
      <c r="F6" s="18">
        <v>41771</v>
      </c>
      <c r="G6" s="109">
        <v>101.4</v>
      </c>
      <c r="H6" s="18">
        <v>51710</v>
      </c>
      <c r="I6" s="109">
        <v>101.3</v>
      </c>
      <c r="J6" s="58"/>
      <c r="K6" s="58"/>
      <c r="L6" s="58"/>
      <c r="M6" s="23"/>
      <c r="N6" s="59"/>
      <c r="O6" s="23"/>
      <c r="P6" s="23"/>
    </row>
    <row r="7" spans="1:20" ht="18.75" customHeight="1" x14ac:dyDescent="0.25">
      <c r="A7" s="25" t="s">
        <v>56</v>
      </c>
      <c r="B7" s="18">
        <v>8254</v>
      </c>
      <c r="C7" s="111">
        <f t="shared" si="0"/>
        <v>98.3</v>
      </c>
      <c r="D7" s="23">
        <v>8360</v>
      </c>
      <c r="E7" s="111">
        <f t="shared" si="1"/>
        <v>100.4</v>
      </c>
      <c r="F7" s="23">
        <v>39939</v>
      </c>
      <c r="G7" s="109">
        <v>95.6</v>
      </c>
      <c r="H7" s="18">
        <v>50386</v>
      </c>
      <c r="I7" s="109">
        <v>97.4</v>
      </c>
      <c r="J7" s="58"/>
      <c r="N7" s="2"/>
      <c r="O7" s="2"/>
      <c r="P7" s="23"/>
    </row>
    <row r="8" spans="1:20" ht="18.75" customHeight="1" x14ac:dyDescent="0.25">
      <c r="A8" s="25" t="s">
        <v>57</v>
      </c>
      <c r="B8" s="18">
        <v>8452</v>
      </c>
      <c r="C8" s="111">
        <f t="shared" si="0"/>
        <v>102.4</v>
      </c>
      <c r="D8" s="23">
        <v>8359</v>
      </c>
      <c r="E8" s="111">
        <f t="shared" si="1"/>
        <v>100</v>
      </c>
      <c r="F8" s="23">
        <v>39566</v>
      </c>
      <c r="G8" s="111">
        <f>ROUND(F8/F7*100,1)</f>
        <v>99.1</v>
      </c>
      <c r="H8" s="23">
        <v>50839</v>
      </c>
      <c r="I8" s="112">
        <f>ROUND(H8/H7*100,1)</f>
        <v>100.9</v>
      </c>
      <c r="J8" s="58"/>
      <c r="N8" s="2"/>
      <c r="O8" s="2"/>
      <c r="P8" s="23"/>
    </row>
    <row r="9" spans="1:20" ht="18.75" customHeight="1" x14ac:dyDescent="0.25">
      <c r="A9" s="25" t="s">
        <v>59</v>
      </c>
      <c r="B9" s="18">
        <v>8039</v>
      </c>
      <c r="C9" s="111">
        <f t="shared" ref="C9:C10" si="2">ROUND(B9/B8*100,1)</f>
        <v>95.1</v>
      </c>
      <c r="D9" s="23">
        <v>8821</v>
      </c>
      <c r="E9" s="111">
        <f t="shared" ref="E9:E10" si="3">ROUND(D9/D8*100,1)</f>
        <v>105.5</v>
      </c>
      <c r="F9" s="23">
        <v>37503</v>
      </c>
      <c r="G9" s="111">
        <f>ROUND(F9/F8*100,1)</f>
        <v>94.8</v>
      </c>
      <c r="H9" s="23">
        <v>54205</v>
      </c>
      <c r="I9" s="112">
        <f>ROUND(H9/H8*100,1)</f>
        <v>106.6</v>
      </c>
      <c r="J9" s="58"/>
      <c r="N9" s="2"/>
      <c r="O9" s="2"/>
      <c r="P9" s="23"/>
    </row>
    <row r="10" spans="1:20" ht="18.75" customHeight="1" x14ac:dyDescent="0.25">
      <c r="A10" s="25" t="s">
        <v>61</v>
      </c>
      <c r="B10" s="18">
        <v>8120</v>
      </c>
      <c r="C10" s="111">
        <f t="shared" si="2"/>
        <v>101</v>
      </c>
      <c r="D10" s="23">
        <v>8528</v>
      </c>
      <c r="E10" s="111">
        <f t="shared" si="3"/>
        <v>96.7</v>
      </c>
      <c r="F10" s="18">
        <v>37537</v>
      </c>
      <c r="G10" s="111">
        <f>ROUND(F10/F9*100,1)</f>
        <v>100.1</v>
      </c>
      <c r="H10" s="23">
        <v>51542</v>
      </c>
      <c r="I10" s="112">
        <f>ROUND(H10/H9*100,1)</f>
        <v>95.1</v>
      </c>
      <c r="J10" s="58"/>
      <c r="N10" s="2"/>
      <c r="O10" s="2"/>
      <c r="P10" s="23"/>
    </row>
    <row r="11" spans="1:20" ht="18.75" customHeight="1" x14ac:dyDescent="0.25">
      <c r="A11" s="63"/>
      <c r="B11" s="23"/>
      <c r="C11" s="23"/>
      <c r="D11" s="23"/>
      <c r="E11" s="23"/>
      <c r="F11" s="64"/>
      <c r="G11" s="64"/>
      <c r="H11" s="64"/>
      <c r="I11" s="22"/>
      <c r="J11" s="64"/>
      <c r="N11" s="66"/>
      <c r="O11" s="29"/>
      <c r="P11" s="23"/>
    </row>
    <row r="12" spans="1:20" ht="18.75" customHeight="1" x14ac:dyDescent="0.25">
      <c r="F12" s="64"/>
      <c r="G12" s="64"/>
      <c r="H12" s="64"/>
      <c r="I12" s="64"/>
      <c r="J12" s="64"/>
      <c r="N12" s="66"/>
      <c r="O12" s="29"/>
    </row>
    <row r="13" spans="1:20" x14ac:dyDescent="0.25">
      <c r="D13" s="4"/>
      <c r="E13" s="4"/>
      <c r="F13" s="64"/>
      <c r="G13" s="64"/>
      <c r="H13" s="64"/>
      <c r="I13" s="64"/>
      <c r="J13" s="64"/>
      <c r="N13" s="66"/>
      <c r="O13" s="29"/>
      <c r="Q13" s="58"/>
      <c r="R13" s="3"/>
      <c r="S13" s="2"/>
      <c r="T13" s="2"/>
    </row>
    <row r="14" spans="1:20" x14ac:dyDescent="0.25">
      <c r="F14" s="64"/>
      <c r="G14" s="64"/>
      <c r="H14" s="64"/>
      <c r="I14" s="64"/>
      <c r="J14" s="64"/>
      <c r="N14" s="66"/>
      <c r="O14" s="29"/>
      <c r="P14" s="29"/>
      <c r="Q14" s="64"/>
      <c r="R14" s="65"/>
      <c r="S14" s="65"/>
      <c r="T14" s="29"/>
    </row>
    <row r="15" spans="1:20" x14ac:dyDescent="0.25">
      <c r="F15" s="67"/>
      <c r="G15" s="67"/>
      <c r="H15" s="67"/>
      <c r="I15" s="67"/>
      <c r="J15" s="67"/>
      <c r="N15" s="66"/>
      <c r="O15" s="29"/>
      <c r="P15" s="29"/>
      <c r="Q15" s="64"/>
      <c r="R15" s="65"/>
      <c r="S15" s="66"/>
      <c r="T15" s="29"/>
    </row>
    <row r="16" spans="1:20" x14ac:dyDescent="0.25">
      <c r="F16" s="67"/>
      <c r="G16" s="67"/>
      <c r="H16" s="67"/>
      <c r="I16" s="67"/>
      <c r="J16" s="67"/>
      <c r="N16" s="68"/>
      <c r="O16" s="29"/>
      <c r="P16" s="29"/>
      <c r="Q16" s="64"/>
      <c r="R16" s="66"/>
      <c r="S16" s="66"/>
      <c r="T16" s="29"/>
    </row>
    <row r="17" spans="6:20" x14ac:dyDescent="0.25">
      <c r="F17" s="67"/>
      <c r="G17" s="67"/>
      <c r="H17" s="67"/>
      <c r="I17" s="67"/>
      <c r="J17" s="67"/>
      <c r="N17" s="66"/>
      <c r="O17" s="29"/>
      <c r="P17" s="29"/>
      <c r="Q17" s="64"/>
      <c r="R17" s="66"/>
      <c r="S17" s="66"/>
      <c r="T17" s="29"/>
    </row>
    <row r="18" spans="6:20" x14ac:dyDescent="0.25">
      <c r="F18" s="67"/>
      <c r="G18" s="67"/>
      <c r="H18" s="67"/>
      <c r="I18" s="67"/>
      <c r="J18" s="67"/>
      <c r="N18" s="66"/>
      <c r="O18" s="29"/>
      <c r="P18" s="29"/>
      <c r="Q18" s="64"/>
      <c r="R18" s="66"/>
      <c r="S18" s="66"/>
      <c r="T18" s="29"/>
    </row>
    <row r="19" spans="6:20" x14ac:dyDescent="0.25">
      <c r="F19" s="67"/>
      <c r="G19" s="67"/>
      <c r="H19" s="67"/>
      <c r="I19" s="67"/>
      <c r="J19" s="67"/>
      <c r="N19" s="66"/>
      <c r="O19" s="58"/>
      <c r="P19" s="72" t="s">
        <v>39</v>
      </c>
      <c r="Q19" s="3" t="s">
        <v>40</v>
      </c>
      <c r="R19" s="66"/>
      <c r="S19" s="66"/>
      <c r="T19" s="29"/>
    </row>
    <row r="20" spans="6:20" x14ac:dyDescent="0.25">
      <c r="F20" s="67"/>
      <c r="G20" s="67"/>
      <c r="H20" s="67"/>
      <c r="I20" s="67"/>
      <c r="J20" s="67"/>
      <c r="N20" s="66"/>
      <c r="O20" s="58"/>
      <c r="P20" s="72"/>
      <c r="Q20" s="3"/>
      <c r="R20" s="68"/>
      <c r="S20" s="68"/>
      <c r="T20" s="29"/>
    </row>
    <row r="21" spans="6:20" x14ac:dyDescent="0.25">
      <c r="F21" s="67"/>
      <c r="G21" s="67"/>
      <c r="H21" s="67"/>
      <c r="I21" s="67"/>
      <c r="J21" s="67"/>
      <c r="N21" s="66"/>
      <c r="O21" s="89" t="s">
        <v>11</v>
      </c>
      <c r="P21" s="73">
        <v>90.7</v>
      </c>
      <c r="Q21" s="73">
        <v>97.7</v>
      </c>
      <c r="R21" s="66"/>
      <c r="S21" s="66"/>
      <c r="T21" s="29"/>
    </row>
    <row r="22" spans="6:20" x14ac:dyDescent="0.25">
      <c r="F22" s="67"/>
      <c r="G22" s="67"/>
      <c r="H22" s="67"/>
      <c r="I22" s="67"/>
      <c r="J22" s="67"/>
      <c r="N22" s="66"/>
      <c r="O22" s="89" t="s">
        <v>12</v>
      </c>
      <c r="P22" s="32">
        <v>100.1</v>
      </c>
      <c r="Q22" s="73">
        <v>101.5</v>
      </c>
      <c r="R22" s="66"/>
      <c r="S22" s="66"/>
      <c r="T22" s="29"/>
    </row>
    <row r="23" spans="6:20" x14ac:dyDescent="0.25">
      <c r="F23" s="67"/>
      <c r="G23" s="67"/>
      <c r="H23" s="67"/>
      <c r="I23" s="67"/>
      <c r="J23" s="67"/>
      <c r="N23" s="66"/>
      <c r="O23" s="89" t="s">
        <v>13</v>
      </c>
      <c r="P23" s="32">
        <v>101.6</v>
      </c>
      <c r="Q23" s="73">
        <v>102.7</v>
      </c>
      <c r="R23" s="66"/>
      <c r="S23" s="66"/>
      <c r="T23" s="29"/>
    </row>
    <row r="24" spans="6:20" x14ac:dyDescent="0.25">
      <c r="F24" s="67"/>
      <c r="G24" s="67"/>
      <c r="H24" s="67"/>
      <c r="I24" s="67"/>
      <c r="J24" s="67"/>
      <c r="N24" s="66"/>
      <c r="O24" s="89" t="s">
        <v>14</v>
      </c>
      <c r="P24" s="32">
        <v>100.4</v>
      </c>
      <c r="Q24" s="73">
        <v>94.2</v>
      </c>
      <c r="R24" s="66"/>
      <c r="S24" s="66"/>
      <c r="T24" s="29"/>
    </row>
    <row r="25" spans="6:20" x14ac:dyDescent="0.25">
      <c r="F25" s="67"/>
      <c r="G25" s="67"/>
      <c r="H25" s="67"/>
      <c r="I25" s="67"/>
      <c r="J25" s="67"/>
      <c r="N25" s="66"/>
      <c r="O25" s="89" t="s">
        <v>15</v>
      </c>
      <c r="P25" s="32">
        <v>105.9</v>
      </c>
      <c r="Q25" s="73">
        <v>107</v>
      </c>
      <c r="R25" s="66"/>
      <c r="S25" s="66"/>
      <c r="T25" s="29"/>
    </row>
    <row r="26" spans="6:20" x14ac:dyDescent="0.25">
      <c r="F26" s="67"/>
      <c r="G26" s="67"/>
      <c r="H26" s="67"/>
      <c r="I26" s="67"/>
      <c r="J26" s="67"/>
      <c r="K26" s="67"/>
      <c r="L26" s="67"/>
      <c r="M26" s="66"/>
      <c r="N26" s="66"/>
      <c r="O26" s="25" t="s">
        <v>5</v>
      </c>
      <c r="P26" s="32">
        <v>99.7</v>
      </c>
      <c r="Q26" s="74">
        <v>97.3</v>
      </c>
      <c r="R26" s="66"/>
      <c r="S26" s="66"/>
      <c r="T26" s="29"/>
    </row>
    <row r="27" spans="6:20" x14ac:dyDescent="0.25">
      <c r="O27" s="25" t="s">
        <v>7</v>
      </c>
      <c r="P27" s="32">
        <v>104.5</v>
      </c>
      <c r="Q27" s="73">
        <v>105.1</v>
      </c>
      <c r="R27" s="66"/>
      <c r="S27" s="66"/>
      <c r="T27" s="29"/>
    </row>
    <row r="28" spans="6:20" x14ac:dyDescent="0.25">
      <c r="O28" s="25" t="s">
        <v>8</v>
      </c>
      <c r="P28" s="32">
        <v>105.6</v>
      </c>
      <c r="Q28" s="73">
        <v>96.4</v>
      </c>
      <c r="R28" s="66"/>
      <c r="S28" s="66"/>
      <c r="T28" s="29"/>
    </row>
    <row r="29" spans="6:20" x14ac:dyDescent="0.25">
      <c r="O29" s="25" t="s">
        <v>9</v>
      </c>
      <c r="P29" s="32">
        <v>105.4</v>
      </c>
      <c r="Q29" s="73">
        <v>101.8</v>
      </c>
      <c r="R29" s="66"/>
      <c r="S29" s="66"/>
      <c r="T29" s="29"/>
    </row>
    <row r="30" spans="6:20" x14ac:dyDescent="0.25">
      <c r="O30" s="25" t="s">
        <v>10</v>
      </c>
      <c r="P30" s="32">
        <v>100</v>
      </c>
      <c r="Q30" s="73">
        <v>99.9</v>
      </c>
      <c r="R30" s="66"/>
      <c r="S30" s="66"/>
      <c r="T30" s="29"/>
    </row>
    <row r="31" spans="6:20" x14ac:dyDescent="0.25">
      <c r="O31" s="25" t="s">
        <v>47</v>
      </c>
      <c r="P31" s="32">
        <v>95.7</v>
      </c>
      <c r="Q31" s="73">
        <v>99.2</v>
      </c>
    </row>
    <row r="32" spans="6:20" x14ac:dyDescent="0.25">
      <c r="O32" s="25" t="s">
        <v>53</v>
      </c>
      <c r="P32" s="16">
        <v>99.8</v>
      </c>
      <c r="Q32" s="43">
        <v>99.2</v>
      </c>
    </row>
    <row r="33" spans="1:20" x14ac:dyDescent="0.25">
      <c r="O33" s="25" t="s">
        <v>56</v>
      </c>
      <c r="P33" s="32">
        <v>98.3</v>
      </c>
      <c r="Q33" s="32">
        <v>100.4</v>
      </c>
    </row>
    <row r="34" spans="1:20" x14ac:dyDescent="0.25">
      <c r="O34" s="25" t="s">
        <v>57</v>
      </c>
      <c r="P34" s="16">
        <v>102.4</v>
      </c>
      <c r="Q34" s="43">
        <v>100</v>
      </c>
    </row>
    <row r="35" spans="1:20" x14ac:dyDescent="0.25">
      <c r="O35" s="25" t="s">
        <v>59</v>
      </c>
      <c r="P35" s="16">
        <v>95.1</v>
      </c>
      <c r="Q35" s="43">
        <v>105.5</v>
      </c>
    </row>
    <row r="36" spans="1:20" x14ac:dyDescent="0.25">
      <c r="O36" s="25" t="s">
        <v>61</v>
      </c>
      <c r="P36" s="26">
        <v>101</v>
      </c>
      <c r="Q36" s="3">
        <v>96.7</v>
      </c>
    </row>
    <row r="39" spans="1:20" ht="16.5" customHeight="1" x14ac:dyDescent="0.25">
      <c r="A39" s="54"/>
      <c r="F39" s="58"/>
      <c r="G39" s="58"/>
      <c r="H39" s="58"/>
      <c r="I39" s="58"/>
      <c r="J39" s="58"/>
      <c r="K39" s="58"/>
      <c r="L39" s="58"/>
      <c r="M39" s="3"/>
      <c r="N39" s="2"/>
      <c r="O39" s="2"/>
      <c r="P39" s="2"/>
      <c r="Q39" s="2"/>
      <c r="R39" s="2"/>
      <c r="S39" s="2"/>
      <c r="T39" s="2"/>
    </row>
    <row r="40" spans="1:20" x14ac:dyDescent="0.25">
      <c r="A40" s="42"/>
      <c r="B40" s="69"/>
      <c r="C40" s="69"/>
      <c r="D40" s="69"/>
      <c r="E40" s="69"/>
      <c r="F40" s="51"/>
      <c r="G40" s="51"/>
      <c r="H40" s="51"/>
      <c r="I40" s="51"/>
      <c r="J40" s="51"/>
      <c r="K40" s="51"/>
      <c r="L40" s="51"/>
      <c r="M40" s="29"/>
      <c r="N40" s="29"/>
      <c r="O40" s="29"/>
      <c r="P40" s="29"/>
      <c r="Q40" s="53"/>
      <c r="R40" s="29"/>
      <c r="S40" s="29"/>
      <c r="T40" s="29"/>
    </row>
    <row r="41" spans="1:20" x14ac:dyDescent="0.25">
      <c r="A41" s="42"/>
      <c r="B41" s="69"/>
      <c r="C41" s="69"/>
      <c r="D41" s="69"/>
      <c r="E41" s="69"/>
      <c r="F41" s="51"/>
      <c r="G41" s="51"/>
      <c r="H41" s="51"/>
      <c r="I41" s="51"/>
      <c r="J41" s="51"/>
      <c r="K41" s="51"/>
      <c r="L41" s="51"/>
      <c r="M41" s="29"/>
      <c r="N41" s="29"/>
      <c r="O41" s="29"/>
      <c r="P41" s="29"/>
      <c r="Q41" s="53"/>
      <c r="R41" s="29"/>
      <c r="S41" s="29"/>
      <c r="T41" s="29"/>
    </row>
    <row r="42" spans="1:20" x14ac:dyDescent="0.25">
      <c r="A42" s="42"/>
      <c r="B42" s="69"/>
      <c r="C42" s="69"/>
      <c r="D42" s="69"/>
      <c r="E42" s="69"/>
      <c r="F42" s="51"/>
      <c r="G42" s="51"/>
      <c r="H42" s="51"/>
      <c r="I42" s="51"/>
      <c r="J42" s="51"/>
      <c r="K42" s="51"/>
      <c r="L42" s="51"/>
      <c r="M42" s="29"/>
      <c r="N42" s="29"/>
      <c r="O42" s="29"/>
      <c r="P42" s="29"/>
      <c r="Q42" s="53"/>
      <c r="R42" s="29"/>
      <c r="S42" s="29"/>
      <c r="T42" s="29"/>
    </row>
    <row r="43" spans="1:20" x14ac:dyDescent="0.25">
      <c r="A43" s="42"/>
      <c r="B43" s="69"/>
      <c r="C43" s="69"/>
      <c r="D43" s="69"/>
      <c r="E43" s="69"/>
      <c r="F43" s="51"/>
      <c r="G43" s="51"/>
      <c r="H43" s="51"/>
      <c r="I43" s="51"/>
      <c r="J43" s="51"/>
      <c r="K43" s="51"/>
      <c r="L43" s="51"/>
      <c r="M43" s="29"/>
      <c r="N43" s="29"/>
      <c r="O43" s="29"/>
      <c r="P43" s="29"/>
      <c r="Q43" s="53"/>
      <c r="R43" s="29"/>
      <c r="S43" s="29"/>
      <c r="T43" s="29"/>
    </row>
    <row r="44" spans="1:20" x14ac:dyDescent="0.25">
      <c r="A44" s="42"/>
      <c r="B44" s="69"/>
      <c r="C44" s="69"/>
      <c r="D44" s="69"/>
      <c r="E44" s="69"/>
      <c r="F44" s="53"/>
      <c r="G44" s="53"/>
      <c r="H44" s="53"/>
      <c r="I44" s="53"/>
      <c r="J44" s="53"/>
      <c r="K44" s="53"/>
      <c r="L44" s="53"/>
      <c r="M44" s="29"/>
      <c r="N44" s="29"/>
      <c r="O44" s="29"/>
      <c r="P44" s="29"/>
      <c r="Q44" s="53"/>
      <c r="R44" s="29"/>
      <c r="S44" s="29"/>
      <c r="T44" s="29"/>
    </row>
    <row r="45" spans="1:20" x14ac:dyDescent="0.25">
      <c r="F45" s="51"/>
      <c r="G45" s="51"/>
      <c r="H45" s="51"/>
      <c r="I45" s="51"/>
      <c r="J45" s="51"/>
      <c r="K45" s="51"/>
      <c r="L45" s="51"/>
      <c r="M45" s="29"/>
      <c r="N45" s="29"/>
      <c r="O45" s="29"/>
      <c r="P45" s="29"/>
      <c r="Q45" s="51"/>
      <c r="R45" s="29"/>
      <c r="S45" s="29"/>
      <c r="T45" s="29"/>
    </row>
    <row r="46" spans="1:20" x14ac:dyDescent="0.25">
      <c r="F46" s="51"/>
      <c r="G46" s="51"/>
      <c r="H46" s="51"/>
      <c r="I46" s="51"/>
      <c r="J46" s="51"/>
      <c r="K46" s="51"/>
      <c r="L46" s="51"/>
      <c r="M46" s="29"/>
      <c r="N46" s="29"/>
      <c r="O46" s="29"/>
      <c r="P46" s="29"/>
      <c r="Q46" s="51"/>
      <c r="R46" s="29"/>
      <c r="S46" s="29"/>
      <c r="T46" s="29"/>
    </row>
    <row r="47" spans="1:20" x14ac:dyDescent="0.25">
      <c r="F47" s="51"/>
      <c r="G47" s="51"/>
      <c r="H47" s="51"/>
      <c r="I47" s="51"/>
      <c r="J47" s="51"/>
      <c r="K47" s="51"/>
      <c r="L47" s="51"/>
      <c r="M47" s="29"/>
      <c r="N47" s="29"/>
      <c r="O47" s="29"/>
      <c r="P47" s="29"/>
      <c r="Q47" s="51"/>
      <c r="R47" s="29"/>
      <c r="S47" s="29"/>
      <c r="T47" s="29"/>
    </row>
    <row r="48" spans="1:20" x14ac:dyDescent="0.25">
      <c r="F48" s="51"/>
      <c r="G48" s="51"/>
      <c r="H48" s="51"/>
      <c r="I48" s="51"/>
      <c r="J48" s="51"/>
      <c r="K48" s="51"/>
      <c r="L48" s="51"/>
      <c r="M48" s="29"/>
      <c r="N48" s="29"/>
      <c r="O48" s="29"/>
      <c r="P48" s="29"/>
      <c r="Q48" s="51"/>
      <c r="R48" s="29"/>
      <c r="S48" s="29"/>
      <c r="T48" s="29"/>
    </row>
    <row r="49" spans="6:20" x14ac:dyDescent="0.25">
      <c r="F49" s="53"/>
      <c r="G49" s="53"/>
      <c r="H49" s="53"/>
      <c r="I49" s="53"/>
      <c r="J49" s="53"/>
      <c r="K49" s="53"/>
      <c r="L49" s="53"/>
      <c r="M49" s="29"/>
      <c r="N49" s="29"/>
      <c r="O49" s="29"/>
      <c r="P49" s="29"/>
      <c r="Q49" s="51"/>
      <c r="R49" s="29"/>
      <c r="S49" s="29"/>
      <c r="T49" s="29"/>
    </row>
    <row r="50" spans="6:20" x14ac:dyDescent="0.25">
      <c r="F50" s="51"/>
      <c r="G50" s="51"/>
      <c r="H50" s="51"/>
      <c r="I50" s="51"/>
      <c r="J50" s="51"/>
      <c r="K50" s="51"/>
      <c r="L50" s="51"/>
      <c r="M50" s="29"/>
      <c r="N50" s="29"/>
      <c r="O50" s="29"/>
      <c r="P50" s="29"/>
      <c r="Q50" s="51"/>
      <c r="R50" s="29"/>
      <c r="S50" s="29"/>
      <c r="T50" s="29"/>
    </row>
    <row r="51" spans="6:20" x14ac:dyDescent="0.25">
      <c r="F51" s="51"/>
      <c r="G51" s="51"/>
      <c r="H51" s="51"/>
      <c r="I51" s="51"/>
      <c r="J51" s="51"/>
      <c r="K51" s="51"/>
      <c r="L51" s="51"/>
      <c r="M51" s="29"/>
      <c r="N51" s="29"/>
      <c r="O51" s="29"/>
      <c r="P51" s="29"/>
      <c r="Q51" s="51"/>
      <c r="R51" s="29"/>
      <c r="S51" s="29"/>
      <c r="T51" s="29"/>
    </row>
    <row r="52" spans="6:20" x14ac:dyDescent="0.25">
      <c r="F52" s="53"/>
      <c r="G52" s="53"/>
      <c r="H52" s="53"/>
      <c r="I52" s="53"/>
      <c r="J52" s="53"/>
      <c r="K52" s="53"/>
      <c r="L52" s="53"/>
      <c r="M52" s="29"/>
      <c r="N52" s="29"/>
      <c r="O52" s="29"/>
      <c r="P52" s="29"/>
      <c r="Q52" s="51"/>
      <c r="R52" s="29"/>
      <c r="S52" s="29"/>
      <c r="T52" s="29"/>
    </row>
    <row r="53" spans="6:20" x14ac:dyDescent="0.25">
      <c r="F53" s="53"/>
      <c r="G53" s="53"/>
      <c r="H53" s="53"/>
      <c r="I53" s="53"/>
      <c r="J53" s="53"/>
      <c r="K53" s="53"/>
      <c r="L53" s="53"/>
      <c r="M53" s="29"/>
      <c r="N53" s="29"/>
      <c r="O53" s="29"/>
      <c r="P53" s="29"/>
      <c r="Q53" s="51"/>
      <c r="R53" s="29"/>
      <c r="S53" s="29"/>
      <c r="T53" s="29"/>
    </row>
    <row r="54" spans="6:20" x14ac:dyDescent="0.25">
      <c r="F54" s="53"/>
      <c r="G54" s="53"/>
      <c r="H54" s="53"/>
      <c r="I54" s="53"/>
      <c r="J54" s="53"/>
      <c r="K54" s="53"/>
      <c r="L54" s="53"/>
      <c r="M54" s="29"/>
      <c r="N54" s="29"/>
      <c r="O54" s="29"/>
      <c r="P54" s="29"/>
      <c r="Q54" s="51"/>
      <c r="R54" s="29"/>
      <c r="S54" s="29"/>
      <c r="T54" s="29"/>
    </row>
    <row r="55" spans="6:20" x14ac:dyDescent="0.25">
      <c r="F55" s="51"/>
      <c r="G55" s="51"/>
      <c r="H55" s="51"/>
      <c r="I55" s="51"/>
      <c r="J55" s="51"/>
      <c r="K55" s="51"/>
      <c r="L55" s="51"/>
      <c r="M55" s="29"/>
      <c r="N55" s="29"/>
      <c r="O55" s="29"/>
      <c r="P55" s="29"/>
      <c r="Q55" s="51"/>
      <c r="R55" s="29"/>
      <c r="S55" s="29"/>
      <c r="T55" s="29"/>
    </row>
    <row r="56" spans="6:20" x14ac:dyDescent="0.25">
      <c r="F56" s="51"/>
      <c r="G56" s="51"/>
      <c r="H56" s="51"/>
      <c r="I56" s="51"/>
      <c r="J56" s="51"/>
      <c r="K56" s="51"/>
      <c r="L56" s="51"/>
      <c r="M56" s="29"/>
      <c r="N56" s="29"/>
      <c r="O56" s="29"/>
      <c r="P56" s="29"/>
      <c r="Q56" s="51"/>
      <c r="R56" s="29"/>
      <c r="S56" s="29"/>
      <c r="T56" s="29"/>
    </row>
  </sheetData>
  <mergeCells count="6">
    <mergeCell ref="F2:I2"/>
    <mergeCell ref="F3:G3"/>
    <mergeCell ref="H3:I3"/>
    <mergeCell ref="B3:C3"/>
    <mergeCell ref="D3:E3"/>
    <mergeCell ref="B2:E2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showGridLines="0" workbookViewId="0">
      <selection activeCell="B64" sqref="B64"/>
    </sheetView>
  </sheetViews>
  <sheetFormatPr defaultRowHeight="12.75" x14ac:dyDescent="0.2"/>
  <cols>
    <col min="1" max="1" width="62.85546875" customWidth="1"/>
    <col min="2" max="2" width="37.7109375" customWidth="1"/>
  </cols>
  <sheetData>
    <row r="1" spans="1:2" ht="23.25" customHeight="1" x14ac:dyDescent="0.25">
      <c r="A1" s="197" t="s">
        <v>122</v>
      </c>
      <c r="B1" s="198"/>
    </row>
    <row r="2" spans="1:2" ht="12.75" customHeight="1" x14ac:dyDescent="0.25">
      <c r="A2" s="199"/>
      <c r="B2" s="198"/>
    </row>
    <row r="3" spans="1:2" x14ac:dyDescent="0.2">
      <c r="A3" s="200" t="s">
        <v>103</v>
      </c>
      <c r="B3" s="198"/>
    </row>
    <row r="4" spans="1:2" x14ac:dyDescent="0.2">
      <c r="A4" s="200"/>
      <c r="B4" s="198"/>
    </row>
    <row r="5" spans="1:2" ht="25.5" customHeight="1" x14ac:dyDescent="0.2">
      <c r="A5" s="195" t="s">
        <v>104</v>
      </c>
      <c r="B5" s="195"/>
    </row>
    <row r="6" spans="1:2" ht="27" customHeight="1" x14ac:dyDescent="0.2">
      <c r="A6" s="195" t="s">
        <v>105</v>
      </c>
      <c r="B6" s="195"/>
    </row>
    <row r="7" spans="1:2" ht="3.75" customHeight="1" x14ac:dyDescent="0.2">
      <c r="A7" s="201"/>
      <c r="B7" s="160"/>
    </row>
    <row r="8" spans="1:2" ht="39" customHeight="1" x14ac:dyDescent="0.2">
      <c r="A8" s="195" t="s">
        <v>106</v>
      </c>
      <c r="B8" s="195"/>
    </row>
    <row r="9" spans="1:2" ht="3.75" customHeight="1" x14ac:dyDescent="0.2">
      <c r="A9" s="201"/>
      <c r="B9" s="160"/>
    </row>
    <row r="10" spans="1:2" ht="17.25" customHeight="1" x14ac:dyDescent="0.2">
      <c r="A10" s="195" t="s">
        <v>132</v>
      </c>
      <c r="B10" s="195"/>
    </row>
    <row r="11" spans="1:2" ht="30" customHeight="1" x14ac:dyDescent="0.2">
      <c r="A11" s="195" t="s">
        <v>107</v>
      </c>
      <c r="B11" s="195"/>
    </row>
    <row r="12" spans="1:2" ht="6" customHeight="1" x14ac:dyDescent="0.2">
      <c r="A12" s="201"/>
      <c r="B12" s="160"/>
    </row>
    <row r="13" spans="1:2" x14ac:dyDescent="0.2">
      <c r="A13" s="200" t="s">
        <v>108</v>
      </c>
      <c r="B13" s="160"/>
    </row>
    <row r="14" spans="1:2" ht="6" customHeight="1" x14ac:dyDescent="0.2">
      <c r="A14" s="200"/>
      <c r="B14" s="160"/>
    </row>
    <row r="15" spans="1:2" ht="39" customHeight="1" x14ac:dyDescent="0.2">
      <c r="A15" s="195" t="s">
        <v>109</v>
      </c>
      <c r="B15" s="195"/>
    </row>
    <row r="16" spans="1:2" ht="42" customHeight="1" x14ac:dyDescent="0.2">
      <c r="A16" s="195" t="s">
        <v>110</v>
      </c>
      <c r="B16" s="195"/>
    </row>
    <row r="17" spans="1:2" ht="3.75" customHeight="1" x14ac:dyDescent="0.2">
      <c r="A17" s="201"/>
      <c r="B17" s="160"/>
    </row>
    <row r="18" spans="1:2" ht="25.5" customHeight="1" x14ac:dyDescent="0.2">
      <c r="A18" s="195" t="s">
        <v>111</v>
      </c>
      <c r="B18" s="195"/>
    </row>
    <row r="19" spans="1:2" ht="3.75" customHeight="1" x14ac:dyDescent="0.2">
      <c r="A19" s="201"/>
      <c r="B19" s="160"/>
    </row>
    <row r="20" spans="1:2" ht="29.25" customHeight="1" x14ac:dyDescent="0.2">
      <c r="A20" s="195" t="s">
        <v>112</v>
      </c>
      <c r="B20" s="195"/>
    </row>
    <row r="21" spans="1:2" ht="6" customHeight="1" x14ac:dyDescent="0.2">
      <c r="A21" s="201"/>
      <c r="B21" s="160"/>
    </row>
    <row r="22" spans="1:2" x14ac:dyDescent="0.2">
      <c r="A22" s="200" t="s">
        <v>113</v>
      </c>
      <c r="B22" s="160"/>
    </row>
    <row r="23" spans="1:2" ht="6" customHeight="1" x14ac:dyDescent="0.2">
      <c r="A23" s="200"/>
      <c r="B23" s="160"/>
    </row>
    <row r="24" spans="1:2" ht="27.75" customHeight="1" x14ac:dyDescent="0.2">
      <c r="A24" s="196" t="s">
        <v>123</v>
      </c>
      <c r="B24" s="196"/>
    </row>
    <row r="25" spans="1:2" ht="3.75" customHeight="1" x14ac:dyDescent="0.2">
      <c r="A25" s="201"/>
      <c r="B25" s="160"/>
    </row>
    <row r="26" spans="1:2" ht="65.25" customHeight="1" x14ac:dyDescent="0.2">
      <c r="A26" s="196" t="s">
        <v>124</v>
      </c>
      <c r="B26" s="196"/>
    </row>
    <row r="27" spans="1:2" ht="3.75" customHeight="1" x14ac:dyDescent="0.2">
      <c r="A27" s="201"/>
      <c r="B27" s="160"/>
    </row>
    <row r="28" spans="1:2" ht="18" customHeight="1" x14ac:dyDescent="0.2">
      <c r="A28" s="196" t="s">
        <v>125</v>
      </c>
      <c r="B28" s="196"/>
    </row>
    <row r="29" spans="1:2" ht="3.75" customHeight="1" x14ac:dyDescent="0.2">
      <c r="A29" s="201"/>
      <c r="B29" s="160"/>
    </row>
    <row r="30" spans="1:2" ht="18" customHeight="1" x14ac:dyDescent="0.2">
      <c r="A30" s="196" t="s">
        <v>126</v>
      </c>
      <c r="B30" s="196"/>
    </row>
    <row r="31" spans="1:2" ht="3.75" customHeight="1" x14ac:dyDescent="0.2">
      <c r="A31" s="201"/>
      <c r="B31" s="160"/>
    </row>
    <row r="32" spans="1:2" ht="18" customHeight="1" x14ac:dyDescent="0.2">
      <c r="A32" s="196" t="s">
        <v>127</v>
      </c>
      <c r="B32" s="196"/>
    </row>
    <row r="33" spans="1:2" ht="3.75" customHeight="1" x14ac:dyDescent="0.2">
      <c r="A33" s="201"/>
      <c r="B33" s="160"/>
    </row>
    <row r="34" spans="1:2" ht="18" customHeight="1" x14ac:dyDescent="0.2">
      <c r="A34" s="196" t="s">
        <v>128</v>
      </c>
      <c r="B34" s="196"/>
    </row>
    <row r="35" spans="1:2" ht="3.75" customHeight="1" x14ac:dyDescent="0.2">
      <c r="A35" s="202"/>
      <c r="B35" s="160"/>
    </row>
    <row r="36" spans="1:2" ht="18" customHeight="1" x14ac:dyDescent="0.2">
      <c r="A36" s="203" t="s">
        <v>129</v>
      </c>
      <c r="B36" s="203"/>
    </row>
    <row r="37" spans="1:2" ht="3.75" customHeight="1" x14ac:dyDescent="0.2">
      <c r="A37" s="201"/>
      <c r="B37" s="160"/>
    </row>
    <row r="38" spans="1:2" ht="18.75" customHeight="1" x14ac:dyDescent="0.2">
      <c r="A38" s="203" t="s">
        <v>130</v>
      </c>
      <c r="B38" s="203"/>
    </row>
    <row r="39" spans="1:2" ht="9.75" customHeight="1" x14ac:dyDescent="0.25">
      <c r="A39" s="204"/>
      <c r="B39" s="198"/>
    </row>
    <row r="40" spans="1:2" ht="18.75" customHeight="1" x14ac:dyDescent="0.2">
      <c r="A40" s="205" t="s">
        <v>131</v>
      </c>
      <c r="B40" s="205"/>
    </row>
    <row r="41" spans="1:2" x14ac:dyDescent="0.2">
      <c r="A41" s="150"/>
    </row>
    <row r="42" spans="1:2" ht="16.5" customHeight="1" x14ac:dyDescent="0.2">
      <c r="A42" s="151" t="s">
        <v>114</v>
      </c>
      <c r="B42" s="152" t="s">
        <v>133</v>
      </c>
    </row>
    <row r="43" spans="1:2" x14ac:dyDescent="0.2">
      <c r="A43" s="152"/>
      <c r="B43" s="152"/>
    </row>
    <row r="44" spans="1:2" ht="14.25" customHeight="1" x14ac:dyDescent="0.2">
      <c r="A44" s="153" t="s">
        <v>136</v>
      </c>
      <c r="B44" s="157" t="s">
        <v>134</v>
      </c>
    </row>
    <row r="45" spans="1:2" ht="14.25" customHeight="1" x14ac:dyDescent="0.2">
      <c r="A45" s="153" t="s">
        <v>137</v>
      </c>
      <c r="B45" s="158" t="s">
        <v>135</v>
      </c>
    </row>
    <row r="46" spans="1:2" ht="14.25" customHeight="1" x14ac:dyDescent="0.2">
      <c r="A46" s="153" t="s">
        <v>138</v>
      </c>
      <c r="B46" s="154"/>
    </row>
    <row r="47" spans="1:2" ht="14.25" customHeight="1" x14ac:dyDescent="0.2">
      <c r="A47" s="153" t="s">
        <v>139</v>
      </c>
      <c r="B47" s="154"/>
    </row>
    <row r="48" spans="1:2" ht="14.25" customHeight="1" x14ac:dyDescent="0.2">
      <c r="A48" s="152" t="s">
        <v>140</v>
      </c>
      <c r="B48" s="154"/>
    </row>
    <row r="49" spans="1:2" ht="12.75" customHeight="1" x14ac:dyDescent="0.2">
      <c r="A49" s="155"/>
    </row>
    <row r="50" spans="1:2" x14ac:dyDescent="0.2">
      <c r="A50" s="156"/>
    </row>
    <row r="51" spans="1:2" x14ac:dyDescent="0.2">
      <c r="A51" s="193" t="s">
        <v>115</v>
      </c>
      <c r="B51" s="193"/>
    </row>
    <row r="52" spans="1:2" x14ac:dyDescent="0.2">
      <c r="A52" s="193" t="s">
        <v>116</v>
      </c>
      <c r="B52" s="193"/>
    </row>
    <row r="53" spans="1:2" x14ac:dyDescent="0.2">
      <c r="A53" s="193" t="s">
        <v>117</v>
      </c>
      <c r="B53" s="193"/>
    </row>
    <row r="54" spans="1:2" x14ac:dyDescent="0.2">
      <c r="A54" s="194" t="s">
        <v>118</v>
      </c>
      <c r="B54" s="194"/>
    </row>
    <row r="55" spans="1:2" x14ac:dyDescent="0.2">
      <c r="A55" s="193" t="s">
        <v>119</v>
      </c>
      <c r="B55" s="193"/>
    </row>
    <row r="56" spans="1:2" x14ac:dyDescent="0.2">
      <c r="A56" s="193" t="s">
        <v>120</v>
      </c>
      <c r="B56" s="193"/>
    </row>
    <row r="57" spans="1:2" ht="13.5" thickBot="1" x14ac:dyDescent="0.25">
      <c r="A57" s="159"/>
      <c r="B57" s="159"/>
    </row>
    <row r="58" spans="1:2" x14ac:dyDescent="0.2">
      <c r="A58" s="206" t="s">
        <v>121</v>
      </c>
      <c r="B58" s="206"/>
    </row>
  </sheetData>
  <mergeCells count="25">
    <mergeCell ref="A15:B15"/>
    <mergeCell ref="A5:B5"/>
    <mergeCell ref="A6:B6"/>
    <mergeCell ref="A8:B8"/>
    <mergeCell ref="A10:B10"/>
    <mergeCell ref="A11:B11"/>
    <mergeCell ref="A40:B40"/>
    <mergeCell ref="A16:B16"/>
    <mergeCell ref="A18:B18"/>
    <mergeCell ref="A20:B20"/>
    <mergeCell ref="A24:B24"/>
    <mergeCell ref="A26:B26"/>
    <mergeCell ref="A28:B28"/>
    <mergeCell ref="A30:B30"/>
    <mergeCell ref="A32:B32"/>
    <mergeCell ref="A34:B34"/>
    <mergeCell ref="A36:B36"/>
    <mergeCell ref="A38:B38"/>
    <mergeCell ref="A58:B58"/>
    <mergeCell ref="A51:B51"/>
    <mergeCell ref="A52:B52"/>
    <mergeCell ref="A53:B53"/>
    <mergeCell ref="A54:B54"/>
    <mergeCell ref="A55:B55"/>
    <mergeCell ref="A56:B56"/>
  </mergeCells>
  <hyperlinks>
    <hyperlink ref="A5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Tab.1 i graf</vt:lpstr>
      <vt:lpstr>Tab 2. i graf</vt:lpstr>
      <vt:lpstr>Tab 3. i graf</vt:lpstr>
      <vt:lpstr>Tab 4. i graf</vt:lpstr>
      <vt:lpstr>Tab 5, i graf</vt:lpstr>
      <vt:lpstr>Tab 6. i graf</vt:lpstr>
      <vt:lpstr>Metodologija</vt:lpstr>
      <vt:lpstr>Metodologija!Podrucje_ispisa</vt:lpstr>
      <vt:lpstr>'Tab 3. i graf'!Podrucje_ispisa</vt:lpstr>
      <vt:lpstr>'Tab 4. i graf'!Podrucje_ispisa</vt:lpstr>
      <vt:lpstr>'Tab 5, i graf'!Podrucje_ispisa</vt:lpstr>
      <vt:lpstr>'Tab 6. i graf'!Podrucje_ispisa</vt:lpstr>
      <vt:lpstr>'Tab.1 i graf'!Podrucje_ispisa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Penava</dc:creator>
  <cp:lastModifiedBy>HelpDesk</cp:lastModifiedBy>
  <cp:lastPrinted>2017-10-06T11:19:38Z</cp:lastPrinted>
  <dcterms:created xsi:type="dcterms:W3CDTF">1996-10-14T23:33:28Z</dcterms:created>
  <dcterms:modified xsi:type="dcterms:W3CDTF">2017-10-06T11:25:07Z</dcterms:modified>
</cp:coreProperties>
</file>